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0.2.3\03_企画課\◆企画課共有◆\03_財政係共有\03_決算統計\令和06年度\14_財政状況資料集\02‗県報告\"/>
    </mc:Choice>
  </mc:AlternateContent>
  <xr:revisionPtr revIDLastSave="0" documentId="13_ncr:1_{0CDD65B8-F785-4D28-A2C4-13DC61EE4DD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O34" i="10"/>
  <c r="BW34" i="10"/>
  <c r="BW35" i="10" s="1"/>
  <c r="BW36" i="10" s="1"/>
  <c r="BW37" i="10" s="1"/>
  <c r="BW38" i="10" s="1"/>
  <c r="BW39" i="10" s="1"/>
  <c r="BW40" i="10" s="1"/>
  <c r="BW41" i="10" s="1"/>
  <c r="BW42" i="10" s="1"/>
  <c r="BW43" i="10" s="1"/>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<sst xmlns="http://schemas.openxmlformats.org/spreadsheetml/2006/main" count="1095" uniqueCount="568">
  <si>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</si>
  <si>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</si>
  <si>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</si>
  <si>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</si>
  <si>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</si>
  <si>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</si>
  <si>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</si>
  <si>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</si>
  <si>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</si>
  <si>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</si>
  <si>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</si>
  <si>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</si>
  <si>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</si>
  <si>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</si>
  <si>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</si>
  <si>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</si>
  <si>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</si>
  <si>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</si>
  <si>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</si>
  <si>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</si>
  <si>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</si>
  <si>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</si>
  <si>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</si>
  <si>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</si>
  <si>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</si>
  <si>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</si>
  <si>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</si>
  <si>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</si>
  <si>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</si>
  <si>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</si>
  <si>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</si>
  <si>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</si>
  <si>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</si>
  <si>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</si>
  <si>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</si>
  <si>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</si>
  <si>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</si>
  <si>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</si>
  <si>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</si>
  <si>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</si>
  <si>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</si>
  <si>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</si>
  <si>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</si>
  <si>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</si>
  <si>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</si>
  <si>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</si>
  <si>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</si>
  <si>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</si>
  <si>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</si>
  <si>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</si>
  <si>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</si>
  <si>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</si>
  <si>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</si>
  <si>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</si>
  <si>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</si>
  <si>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</si>
  <si>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</si>
  <si>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</si>
  <si>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</si>
  <si>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</si>
  <si>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</si>
  <si>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</si>
  <si>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</si>
  <si>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</si>
  <si>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</si>
  <si>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</si>
  <si>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</si>
  <si>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</si>
  <si>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</si>
  <si>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</si>
  <si>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</si>
  <si>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</si>
  <si>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</si>
  <si>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</si>
  <si>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</si>
  <si>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</si>
  <si>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</si>
  <si>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</si>
  <si>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</si>
  <si>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</si>
  <si>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</si>
  <si>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</si>
  <si>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</si>
  <si>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</si>
  <si>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</si>
  <si>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</si>
  <si>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</si>
  <si>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</si>
  <si>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</si>
  <si>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</si>
  <si>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</si>
  <si>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</si>
  <si>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</si>
  <si>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</si>
  <si>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東吾妻町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</si>
  <si>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</si>
  <si>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</si>
  <si>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</si>
  <si>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</si>
  <si>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</si>
  <si>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</si>
  <si>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</si>
  <si>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</si>
  <si>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</si>
  <si>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</si>
  <si>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</si>
  <si>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</si>
  <si>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</si>
  <si>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</si>
  <si>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</si>
  <si>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</si>
  <si>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</si>
  <si>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</si>
  <si>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</si>
  <si>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</si>
  <si>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</si>
  <si>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</si>
  <si>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</si>
  <si>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</si>
  <si>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</si>
  <si>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</si>
  <si>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</si>
  <si>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</si>
  <si>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</si>
  <si>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</si>
  <si>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</si>
  <si>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</si>
  <si>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</si>
  <si>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</si>
  <si>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</si>
  <si>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</si>
  <si>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</si>
  <si>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</si>
  <si>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</si>
  <si>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</si>
  <si>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</si>
  <si>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</si>
  <si>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</si>
  <si>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</si>
  <si>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</si>
  <si>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</si>
  <si>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</si>
  <si>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</si>
  <si>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</si>
  <si>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</si>
  <si>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</si>
  <si>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</si>
  <si>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</si>
  <si>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</si>
  <si>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</si>
  <si>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</si>
  <si>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</si>
  <si>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</si>
  <si>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</si>
  <si>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</si>
  <si>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</si>
  <si>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</si>
  <si>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</si>
  <si>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</si>
  <si>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</si>
  <si>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</si>
  <si>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</si>
  <si>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</si>
  <si>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</si>
  <si>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</si>
  <si>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</si>
  <si>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</si>
  <si>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</si>
  <si>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</si>
  <si>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</si>
  <si>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</si>
  <si>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</si>
  <si>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</si>
  <si>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</si>
  <si>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</si>
  <si>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</si>
  <si>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</si>
  <si>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</si>
  <si>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</si>
  <si>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</si>
  <si>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</si>
  <si>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</si>
  <si>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</si>
  <si>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</si>
  <si>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</si>
  <si>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</si>
  <si>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</si>
  <si>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</si>
  <si>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</si>
  <si>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</si>
  <si>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</si>
  <si>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</si>
  <si>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</si>
  <si>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</si>
  <si>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</si>
  <si>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</si>
  <si>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</si>
  <si>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</si>
  <si>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</si>
  <si>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</si>
  <si>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</si>
  <si>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</si>
  <si>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</si>
  <si>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群馬県東吾妻町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</si>
  <si>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</si>
  <si>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</si>
  <si>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</si>
  <si>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</si>
  <si>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</si>
  <si>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</si>
  <si>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</si>
  <si>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</si>
  <si>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</si>
  <si>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</si>
  <si>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</si>
  <si>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</si>
  <si>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</si>
  <si>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</si>
  <si>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</si>
  <si>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</si>
  <si>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</si>
  <si>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</si>
  <si>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</si>
  <si>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</si>
  <si>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</si>
  <si>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</si>
  <si>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</si>
  <si>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</si>
  <si>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</si>
  <si>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</si>
  <si>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</si>
  <si>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</si>
  <si>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</si>
  <si>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</si>
  <si>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</si>
  <si>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</si>
  <si>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</si>
  <si>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</si>
  <si>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</si>
  <si>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</si>
  <si>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</si>
  <si>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</si>
  <si>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</si>
  <si>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</si>
  <si>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</si>
  <si>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</si>
  <si>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</si>
  <si>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</si>
  <si>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</si>
  <si>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</si>
  <si>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</si>
  <si>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</si>
  <si>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</si>
  <si>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</si>
  <si>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</si>
  <si>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</si>
  <si>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</si>
  <si>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</si>
  <si>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</si>
  <si>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</si>
  <si>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</si>
  <si>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</si>
  <si>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</si>
  <si>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</si>
  <si>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</si>
  <si>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</si>
  <si>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</si>
  <si>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</si>
  <si>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</si>
  <si>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</si>
  <si>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</si>
  <si>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</si>
  <si>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</si>
  <si>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</si>
  <si>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</si>
  <si>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</si>
  <si>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</si>
  <si>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</si>
  <si>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</si>
  <si>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</si>
  <si>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</si>
  <si>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</si>
  <si>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</si>
  <si>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</si>
  <si>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</si>
  <si>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</si>
  <si>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</si>
  <si>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</si>
  <si>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</si>
  <si>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</si>
  <si>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</si>
  <si>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</si>
  <si>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</si>
  <si>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</si>
  <si>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</si>
  <si>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</si>
  <si>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</si>
  <si>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</si>
  <si>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</si>
  <si>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</si>
  <si>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</si>
  <si>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</si>
  <si>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</si>
  <si>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</si>
  <si>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</si>
  <si>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</si>
  <si>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</si>
  <si>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</si>
  <si>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</si>
  <si>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</si>
  <si>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</si>
  <si>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</si>
  <si>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</si>
  <si>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</si>
  <si>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</si>
  <si>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</si>
  <si>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</si>
  <si>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</si>
  <si>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</si>
  <si>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</si>
  <si>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</si>
  <si>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</si>
  <si>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</si>
  <si>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</si>
  <si>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</si>
  <si>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</si>
  <si>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</si>
  <si>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</si>
  <si>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</si>
  <si>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</si>
  <si>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</si>
  <si>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</si>
  <si>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</si>
  <si>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</si>
  <si>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</si>
  <si>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</si>
  <si>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</si>
  <si>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</si>
  <si>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</si>
  <si>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</si>
  <si>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</si>
  <si>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</si>
  <si>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</si>
  <si>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</si>
  <si>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</si>
  <si>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</si>
  <si>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</si>
  <si>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</si>
  <si>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</si>
  <si>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</si>
  <si>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</si>
  <si>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</si>
  <si>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</si>
  <si>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</si>
  <si>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群馬県東吾妻町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</si>
  <si>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</si>
  <si>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</si>
  <si>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</si>
  <si>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</si>
  <si>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</si>
  <si>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</si>
  <si>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</si>
  <si>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</si>
  <si>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</si>
  <si>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</si>
  <si>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</si>
  <si>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</si>
  <si>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</si>
  <si>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</si>
  <si>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</si>
  <si>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</si>
  <si>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</si>
  <si>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</si>
  <si>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</si>
  <si>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</si>
  <si>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</si>
  <si>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</si>
  <si>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</si>
  <si>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</si>
  <si>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</si>
  <si>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</si>
  <si>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</si>
  <si>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</si>
  <si>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</si>
  <si>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</si>
  <si>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</si>
  <si>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</si>
  <si>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</si>
  <si>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</si>
  <si>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</si>
  <si>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</si>
  <si>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</si>
  <si>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</si>
  <si>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</si>
  <si>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</si>
  <si>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</si>
  <si>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</si>
  <si>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</si>
  <si>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</si>
  <si>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</si>
  <si>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</si>
  <si>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</si>
  <si>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</si>
  <si>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</si>
  <si>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</si>
  <si>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</si>
  <si>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</si>
  <si>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</si>
  <si>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</si>
  <si>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</si>
  <si>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</si>
  <si>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</si>
  <si>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</si>
  <si>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</si>
  <si>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</si>
  <si>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</si>
  <si>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</si>
  <si>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</si>
  <si>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</si>
  <si>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</si>
  <si>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</si>
  <si>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</si>
  <si>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</si>
  <si>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</si>
  <si>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</si>
  <si>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</si>
  <si>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</si>
  <si>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</si>
  <si>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</si>
  <si>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</si>
  <si>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</si>
  <si>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</si>
  <si>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</si>
  <si>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</si>
  <si>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</si>
  <si>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</si>
  <si>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</si>
  <si>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</si>
  <si>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</si>
  <si>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</si>
  <si>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</si>
  <si>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</si>
  <si>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</si>
  <si>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</si>
  <si>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</si>
  <si>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</si>
  <si>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</si>
  <si>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</si>
  <si>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</si>
  <si>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</si>
  <si>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</si>
  <si>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</si>
  <si>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</si>
  <si>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</si>
  <si>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</si>
  <si>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</si>
  <si>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</si>
  <si>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</si>
  <si>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</si>
  <si>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</si>
  <si>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</si>
  <si>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</si>
  <si>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</si>
  <si>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</si>
  <si>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</si>
  <si>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</si>
  <si>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</si>
  <si>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</si>
  <si>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</si>
  <si>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</si>
  <si>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</si>
  <si>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</si>
  <si>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</si>
  <si>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</si>
  <si>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</si>
  <si>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</si>
  <si>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</si>
  <si>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</si>
  <si>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</si>
  <si>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</si>
  <si>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</si>
  <si>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</si>
  <si>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</si>
  <si>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</si>
  <si>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</si>
  <si>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</si>
  <si>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</si>
  <si>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</si>
  <si>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</si>
  <si>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</si>
  <si>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</si>
  <si>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</si>
  <si>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</si>
  <si>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</si>
  <si>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</si>
  <si>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</si>
  <si>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</si>
  <si>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</si>
  <si>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</si>
  <si>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</si>
  <si>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</si>
  <si>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</si>
  <si>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</si>
  <si>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</si>
  <si>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</si>
  <si>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</si>
  <si>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</si>
  <si>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</si>
  <si>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</si>
  <si>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</si>
  <si>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</si>
  <si>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</si>
  <si>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</si>
  <si>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</si>
  <si>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</si>
  <si>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</si>
  <si>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</si>
  <si>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</si>
  <si>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</si>
  <si>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</si>
  <si>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</si>
  <si>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</si>
  <si>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</si>
  <si>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</si>
  <si>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</si>
  <si>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</si>
  <si>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</si>
  <si>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</si>
  <si>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</si>
  <si>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</si>
  <si>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</si>
  <si>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</si>
  <si>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t>
  </si>
  <si>
    <t>▲ 5.75</t>
  </si>
  <si>
    <t>簡易水道事業会計</t>
  </si>
  <si>
    <t>一般会計</t>
  </si>
  <si>
    <t>下水道事業会計</t>
  </si>
  <si>
    <t>介護保険特別会計</t>
  </si>
  <si>
    <t>水道事業会計</t>
  </si>
  <si>
    <t>国民健康保険特別会計（施設勘定）</t>
  </si>
  <si>
    <t>後期高齢者医療特別会計</t>
  </si>
  <si>
    <t>▲ 0.01</t>
  </si>
  <si>
    <t>▲ 0.00</t>
  </si>
  <si>
    <t>国民健康保険特別会計（事業勘定）</t>
  </si>
  <si>
    <t>その他会計（赤字）</t>
  </si>
  <si>
    <t>▲ 0.19</t>
  </si>
  <si>
    <t>その他会計（黒字）</t>
  </si>
  <si>
    <t>R02</t>
    <phoneticPr fontId="5"/>
  </si>
  <si>
    <t>R03</t>
    <phoneticPr fontId="5"/>
  </si>
  <si>
    <t>R04</t>
    <phoneticPr fontId="5"/>
  </si>
  <si>
    <t>R05</t>
    <phoneticPr fontId="5"/>
  </si>
  <si>
    <t>R06</t>
    <phoneticPr fontId="5"/>
  </si>
  <si>
    <t>吾妻東部衛生施設組合</t>
    <rPh sb="0" eb="2">
      <t>アガツマ</t>
    </rPh>
    <rPh sb="2" eb="4">
      <t>トウブ</t>
    </rPh>
    <rPh sb="4" eb="6">
      <t>エイセイ</t>
    </rPh>
    <rPh sb="6" eb="8">
      <t>シセツ</t>
    </rPh>
    <rPh sb="8" eb="10">
      <t>クミアイ</t>
    </rPh>
    <phoneticPr fontId="10"/>
  </si>
  <si>
    <t>吾妻広域町村圏振興整備組合（一般会計）</t>
    <rPh sb="0" eb="2">
      <t>アガツマ</t>
    </rPh>
    <rPh sb="2" eb="4">
      <t>コウイキ</t>
    </rPh>
    <rPh sb="4" eb="7">
      <t>チョウソンケン</t>
    </rPh>
    <rPh sb="7" eb="9">
      <t>シンコウ</t>
    </rPh>
    <rPh sb="9" eb="11">
      <t>セイビ</t>
    </rPh>
    <rPh sb="11" eb="13">
      <t>クミアイ</t>
    </rPh>
    <rPh sb="14" eb="18">
      <t>イッパンカイケイ</t>
    </rPh>
    <phoneticPr fontId="10"/>
  </si>
  <si>
    <t>吾妻広域町村圏振興整備組合（病院事業）</t>
    <rPh sb="0" eb="2">
      <t>アガツマ</t>
    </rPh>
    <rPh sb="2" eb="4">
      <t>コウイキ</t>
    </rPh>
    <rPh sb="4" eb="7">
      <t>チョウソンケン</t>
    </rPh>
    <rPh sb="7" eb="9">
      <t>シンコウ</t>
    </rPh>
    <rPh sb="9" eb="11">
      <t>セイビ</t>
    </rPh>
    <rPh sb="11" eb="13">
      <t>クミアイ</t>
    </rPh>
    <rPh sb="14" eb="16">
      <t>ビョウイン</t>
    </rPh>
    <rPh sb="16" eb="18">
      <t>ジギョウ</t>
    </rPh>
    <phoneticPr fontId="10"/>
  </si>
  <si>
    <t>群馬県市町村総合事務組合</t>
    <rPh sb="0" eb="3">
      <t>グンマケン</t>
    </rPh>
    <rPh sb="3" eb="6">
      <t>シチョウソン</t>
    </rPh>
    <rPh sb="6" eb="8">
      <t>ソウゴウ</t>
    </rPh>
    <rPh sb="8" eb="10">
      <t>ジム</t>
    </rPh>
    <rPh sb="10" eb="12">
      <t>クミアイ</t>
    </rPh>
    <phoneticPr fontId="10"/>
  </si>
  <si>
    <t>群馬県市町村会館管理組合</t>
    <rPh sb="0" eb="2">
      <t>グンマ</t>
    </rPh>
    <rPh sb="2" eb="3">
      <t>ケン</t>
    </rPh>
    <rPh sb="3" eb="6">
      <t>シチョウソン</t>
    </rPh>
    <rPh sb="6" eb="8">
      <t>カイカン</t>
    </rPh>
    <rPh sb="8" eb="10">
      <t>カンリ</t>
    </rPh>
    <rPh sb="10" eb="12">
      <t>クミアイ</t>
    </rPh>
    <phoneticPr fontId="10"/>
  </si>
  <si>
    <t>烏帽子山植林組合</t>
    <rPh sb="0" eb="3">
      <t>エボシ</t>
    </rPh>
    <rPh sb="3" eb="4">
      <t>ヤマ</t>
    </rPh>
    <rPh sb="4" eb="6">
      <t>ショクリン</t>
    </rPh>
    <rPh sb="6" eb="7">
      <t>クミ</t>
    </rPh>
    <rPh sb="7" eb="8">
      <t>ア</t>
    </rPh>
    <phoneticPr fontId="10"/>
  </si>
  <si>
    <t>吾妻環境施設組合</t>
    <rPh sb="0" eb="2">
      <t>アガツマ</t>
    </rPh>
    <rPh sb="2" eb="4">
      <t>カンキョウ</t>
    </rPh>
    <rPh sb="4" eb="6">
      <t>シセツ</t>
    </rPh>
    <rPh sb="6" eb="8">
      <t>クミアイ</t>
    </rPh>
    <phoneticPr fontId="10"/>
  </si>
  <si>
    <t>-</t>
    <phoneticPr fontId="2"/>
  </si>
  <si>
    <t>合併市町村振興基金</t>
    <rPh sb="0" eb="2">
      <t>ガッペイ</t>
    </rPh>
    <rPh sb="2" eb="5">
      <t>シチョウソン</t>
    </rPh>
    <rPh sb="5" eb="7">
      <t>シンコウ</t>
    </rPh>
    <rPh sb="7" eb="9">
      <t>キキン</t>
    </rPh>
    <phoneticPr fontId="5"/>
  </si>
  <si>
    <t>庁舎建設基金</t>
    <rPh sb="0" eb="2">
      <t>チョウシャ</t>
    </rPh>
    <rPh sb="2" eb="4">
      <t>ケンセツ</t>
    </rPh>
    <rPh sb="4" eb="6">
      <t>キキン</t>
    </rPh>
    <phoneticPr fontId="5"/>
  </si>
  <si>
    <t>福祉事業基金</t>
    <rPh sb="0" eb="2">
      <t>フクシ</t>
    </rPh>
    <rPh sb="2" eb="4">
      <t>ジギョウ</t>
    </rPh>
    <rPh sb="4" eb="6">
      <t>キキン</t>
    </rPh>
    <phoneticPr fontId="5"/>
  </si>
  <si>
    <t>吾妻郡一般廃棄物処理施設整備基金</t>
    <rPh sb="0" eb="3">
      <t>アガツマグン</t>
    </rPh>
    <rPh sb="3" eb="5">
      <t>イッパン</t>
    </rPh>
    <rPh sb="5" eb="8">
      <t>ハイキブツ</t>
    </rPh>
    <rPh sb="8" eb="10">
      <t>ショリ</t>
    </rPh>
    <rPh sb="10" eb="12">
      <t>シセツ</t>
    </rPh>
    <rPh sb="12" eb="14">
      <t>セイビ</t>
    </rPh>
    <rPh sb="14" eb="16">
      <t>キキン</t>
    </rPh>
    <phoneticPr fontId="5"/>
  </si>
  <si>
    <t>箱島小水力発電基金</t>
    <rPh sb="0" eb="2">
      <t>ハコジマ</t>
    </rPh>
    <rPh sb="2" eb="5">
      <t>ショウスイリョク</t>
    </rPh>
    <rPh sb="5" eb="7">
      <t>ハツデン</t>
    </rPh>
    <rPh sb="7" eb="9">
      <t>キキン</t>
    </rPh>
    <phoneticPr fontId="5"/>
  </si>
  <si>
    <t>群馬県後期高齢者医療広域連合（一般会計）</t>
  </si>
  <si>
    <t>群馬県後期高齢者医療広域連合（後期高齢者医療特別会計）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</si>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</sst>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F28-486A-B171-D2A4A93CC4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92335</c:v>
                </c:pt>
                <c:pt idx="1">
                  <c:v>95332</c:v>
                </c:pt>
                <c:pt idx="2">
                  <c:v>75794</c:v>
                </c:pt>
                <c:pt idx="3">
                  <c:v>70561</c:v>
                </c:pt>
                <c:pt idx="4">
                  <c:v>86995</c:v>
                </c:pt>
              </c:numCache>
            </c:numRef>
          </c:val>
          <c:smooth val="0"/>
          <c:extLst>
            <c:ext xmlns:c16="http://schemas.microsoft.com/office/drawing/2014/chart" uri="{C3380CC4-5D6E-409C-BE32-E72D297353CC}">
              <c16:uniqueId val="{00000001-AF28-486A-B171-D2A4A93CC4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3.46</c:v>
                </c:pt>
                <c:pt idx="1">
                  <c:v>4.71</c:v>
                </c:pt>
                <c:pt idx="2">
                  <c:v>4.88</c:v>
                </c:pt>
                <c:pt idx="3">
                  <c:v>5.29</c:v>
                </c:pt>
                <c:pt idx="4">
                  <c:v>2.82</c:v>
                </c:pt>
              </c:numCache>
            </c:numRef>
          </c:val>
          <c:extLst>
            <c:ext xmlns:c16="http://schemas.microsoft.com/office/drawing/2014/chart" uri="{C3380CC4-5D6E-409C-BE32-E72D297353CC}">
              <c16:uniqueId val="{00000000-BF01-441D-818E-F3F860778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58.85</c:v>
                </c:pt>
                <c:pt idx="1">
                  <c:v>63.7</c:v>
                </c:pt>
                <c:pt idx="2">
                  <c:v>66.400000000000006</c:v>
                </c:pt>
                <c:pt idx="3">
                  <c:v>64.09</c:v>
                </c:pt>
                <c:pt idx="4">
                  <c:v>59.75</c:v>
                </c:pt>
              </c:numCache>
            </c:numRef>
          </c:val>
          <c:extLst>
            <c:ext xmlns:c16="http://schemas.microsoft.com/office/drawing/2014/chart" uri="{C3380CC4-5D6E-409C-BE32-E72D297353CC}">
              <c16:uniqueId val="{00000001-BF01-441D-818E-F3F860778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5.94</c:v>
                </c:pt>
                <c:pt idx="1">
                  <c:v>8.9499999999999993</c:v>
                </c:pt>
                <c:pt idx="2">
                  <c:v>0.94</c:v>
                </c:pt>
                <c:pt idx="3">
                  <c:v>-1.66</c:v>
                </c:pt>
                <c:pt idx="4">
                  <c:v>-5.75</c:v>
                </c:pt>
              </c:numCache>
            </c:numRef>
          </c:val>
          <c:smooth val="0"/>
          <c:extLst>
            <c:ext xmlns:c16="http://schemas.microsoft.com/office/drawing/2014/chart" uri="{C3380CC4-5D6E-409C-BE32-E72D297353CC}">
              <c16:uniqueId val="{00000002-BF01-441D-818E-F3F860778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0.06</c:v>
                </c:pt>
                <c:pt idx="4">
                  <c:v>#N/A</c:v>
                </c:pt>
                <c:pt idx="5">
                  <c:v>0.26</c:v>
                </c:pt>
                <c:pt idx="6">
                  <c:v>#N/A</c:v>
                </c:pt>
                <c:pt idx="7">
                  <c:v>0.02</c:v>
                </c:pt>
                <c:pt idx="8">
                  <c:v>#N/A</c:v>
                </c:pt>
                <c:pt idx="9">
                  <c:v>0</c:v>
                </c:pt>
              </c:numCache>
            </c:numRef>
          </c:val>
          <c:extLst>
            <c:ext xmlns:c16="http://schemas.microsoft.com/office/drawing/2014/chart" uri="{C3380CC4-5D6E-409C-BE32-E72D297353CC}">
              <c16:uniqueId val="{00000000-5C87-46A7-92D3-BAA94E946A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0.19</c:v>
                </c:pt>
                <c:pt idx="7">
                  <c:v>#N/A</c:v>
                </c:pt>
                <c:pt idx="8">
                  <c:v>0</c:v>
                </c:pt>
                <c:pt idx="9">
                  <c:v>0</c:v>
                </c:pt>
              </c:numCache>
            </c:numRef>
          </c:val>
          <c:extLst>
            <c:ext xmlns:c16="http://schemas.microsoft.com/office/drawing/2014/chart" uri="{C3380CC4-5D6E-409C-BE32-E72D297353CC}">
              <c16:uniqueId val="{00000001-5C87-46A7-92D3-BAA94E946A88}"/>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0.62</c:v>
                </c:pt>
                <c:pt idx="2">
                  <c:v>#N/A</c:v>
                </c:pt>
                <c:pt idx="3">
                  <c:v>0.94</c:v>
                </c:pt>
                <c:pt idx="4">
                  <c:v>#N/A</c:v>
                </c:pt>
                <c:pt idx="5">
                  <c:v>0</c:v>
                </c:pt>
                <c:pt idx="6">
                  <c:v>#N/A</c:v>
                </c:pt>
                <c:pt idx="7">
                  <c:v>0.02</c:v>
                </c:pt>
                <c:pt idx="8">
                  <c:v>#N/A</c:v>
                </c:pt>
                <c:pt idx="9">
                  <c:v>0.03</c:v>
                </c:pt>
              </c:numCache>
            </c:numRef>
          </c:val>
          <c:extLst>
            <c:ext xmlns:c16="http://schemas.microsoft.com/office/drawing/2014/chart" uri="{C3380CC4-5D6E-409C-BE32-E72D297353CC}">
              <c16:uniqueId val="{00000002-5C87-46A7-92D3-BAA94E946A8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0.01</c:v>
                </c:pt>
                <c:pt idx="3">
                  <c:v>#N/A</c:v>
                </c:pt>
                <c:pt idx="4">
                  <c:v>#N/A</c:v>
                </c:pt>
                <c:pt idx="5">
                  <c:v>0</c:v>
                </c:pt>
                <c:pt idx="6">
                  <c:v>#N/A</c:v>
                </c:pt>
                <c:pt idx="7">
                  <c:v>0</c:v>
                </c:pt>
                <c:pt idx="8">
                  <c:v>#N/A</c:v>
                </c:pt>
                <c:pt idx="9">
                  <c:v>0.08</c:v>
                </c:pt>
              </c:numCache>
            </c:numRef>
          </c:val>
          <c:extLst>
            <c:ext xmlns:c16="http://schemas.microsoft.com/office/drawing/2014/chart" uri="{C3380CC4-5D6E-409C-BE32-E72D297353CC}">
              <c16:uniqueId val="{00000003-5C87-46A7-92D3-BAA94E946A88}"/>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7.0000000000000007E-2</c:v>
                </c:pt>
                <c:pt idx="4">
                  <c:v>#N/A</c:v>
                </c:pt>
                <c:pt idx="5">
                  <c:v>0.16</c:v>
                </c:pt>
                <c:pt idx="6">
                  <c:v>#N/A</c:v>
                </c:pt>
                <c:pt idx="7">
                  <c:v>0.21</c:v>
                </c:pt>
                <c:pt idx="8">
                  <c:v>#N/A</c:v>
                </c:pt>
                <c:pt idx="9">
                  <c:v>0.13</c:v>
                </c:pt>
              </c:numCache>
            </c:numRef>
          </c:val>
          <c:extLst>
            <c:ext xmlns:c16="http://schemas.microsoft.com/office/drawing/2014/chart" uri="{C3380CC4-5D6E-409C-BE32-E72D297353CC}">
              <c16:uniqueId val="{00000004-5C87-46A7-92D3-BAA94E946A88}"/>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1.1200000000000001</c:v>
                </c:pt>
                <c:pt idx="2">
                  <c:v>#N/A</c:v>
                </c:pt>
                <c:pt idx="3">
                  <c:v>1.47</c:v>
                </c:pt>
                <c:pt idx="4">
                  <c:v>#N/A</c:v>
                </c:pt>
                <c:pt idx="5">
                  <c:v>1.04</c:v>
                </c:pt>
                <c:pt idx="6">
                  <c:v>#N/A</c:v>
                </c:pt>
                <c:pt idx="7">
                  <c:v>0.12</c:v>
                </c:pt>
                <c:pt idx="8">
                  <c:v>#N/A</c:v>
                </c:pt>
                <c:pt idx="9">
                  <c:v>1.1100000000000001</c:v>
                </c:pt>
              </c:numCache>
            </c:numRef>
          </c:val>
          <c:extLst>
            <c:ext xmlns:c16="http://schemas.microsoft.com/office/drawing/2014/chart" uri="{C3380CC4-5D6E-409C-BE32-E72D297353CC}">
              <c16:uniqueId val="{00000005-5C87-46A7-92D3-BAA94E946A8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2.15</c:v>
                </c:pt>
                <c:pt idx="4">
                  <c:v>#N/A</c:v>
                </c:pt>
                <c:pt idx="5">
                  <c:v>2.2999999999999998</c:v>
                </c:pt>
                <c:pt idx="6">
                  <c:v>#N/A</c:v>
                </c:pt>
                <c:pt idx="7">
                  <c:v>1.73</c:v>
                </c:pt>
                <c:pt idx="8">
                  <c:v>#N/A</c:v>
                </c:pt>
                <c:pt idx="9">
                  <c:v>1.31</c:v>
                </c:pt>
              </c:numCache>
            </c:numRef>
          </c:val>
          <c:extLst>
            <c:ext xmlns:c16="http://schemas.microsoft.com/office/drawing/2014/chart" uri="{C3380CC4-5D6E-409C-BE32-E72D297353CC}">
              <c16:uniqueId val="{00000006-5C87-46A7-92D3-BAA94E946A8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1.63</c:v>
                </c:pt>
              </c:numCache>
            </c:numRef>
          </c:val>
          <c:extLst>
            <c:ext xmlns:c16="http://schemas.microsoft.com/office/drawing/2014/chart" uri="{C3380CC4-5D6E-409C-BE32-E72D297353CC}">
              <c16:uniqueId val="{00000007-5C87-46A7-92D3-BAA94E946A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3.42</c:v>
                </c:pt>
                <c:pt idx="2">
                  <c:v>#N/A</c:v>
                </c:pt>
                <c:pt idx="3">
                  <c:v>4.72</c:v>
                </c:pt>
                <c:pt idx="4">
                  <c:v>#N/A</c:v>
                </c:pt>
                <c:pt idx="5">
                  <c:v>4.8600000000000003</c:v>
                </c:pt>
                <c:pt idx="6">
                  <c:v>#N/A</c:v>
                </c:pt>
                <c:pt idx="7">
                  <c:v>5.28</c:v>
                </c:pt>
                <c:pt idx="8">
                  <c:v>#N/A</c:v>
                </c:pt>
                <c:pt idx="9">
                  <c:v>2.81</c:v>
                </c:pt>
              </c:numCache>
            </c:numRef>
          </c:val>
          <c:extLst>
            <c:ext xmlns:c16="http://schemas.microsoft.com/office/drawing/2014/chart" uri="{C3380CC4-5D6E-409C-BE32-E72D297353CC}">
              <c16:uniqueId val="{00000008-5C87-46A7-92D3-BAA94E946A8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3.4</c:v>
                </c:pt>
              </c:numCache>
            </c:numRef>
          </c:val>
          <c:extLst>
            <c:ext xmlns:c16="http://schemas.microsoft.com/office/drawing/2014/chart" uri="{C3380CC4-5D6E-409C-BE32-E72D297353CC}">
              <c16:uniqueId val="{00000009-5C87-46A7-92D3-BAA94E946A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889</c:v>
                </c:pt>
                <c:pt idx="5">
                  <c:v>897</c:v>
                </c:pt>
                <c:pt idx="8">
                  <c:v>891</c:v>
                </c:pt>
                <c:pt idx="11">
                  <c:v>889</c:v>
                </c:pt>
                <c:pt idx="14">
                  <c:v>889</c:v>
                </c:pt>
              </c:numCache>
            </c:numRef>
          </c:val>
          <c:extLst>
            <c:ext xmlns:c16="http://schemas.microsoft.com/office/drawing/2014/chart" uri="{C3380CC4-5D6E-409C-BE32-E72D297353CC}">
              <c16:uniqueId val="{00000000-EB5C-4FFE-843D-FEC94B69B6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5C-4FFE-843D-FEC94B69B6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5C-4FFE-843D-FEC94B69B6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69</c:v>
                </c:pt>
                <c:pt idx="6">
                  <c:v>64</c:v>
                </c:pt>
                <c:pt idx="9">
                  <c:v>52</c:v>
                </c:pt>
                <c:pt idx="12">
                  <c:v>51</c:v>
                </c:pt>
              </c:numCache>
            </c:numRef>
          </c:val>
          <c:extLst>
            <c:ext xmlns:c16="http://schemas.microsoft.com/office/drawing/2014/chart" uri="{C3380CC4-5D6E-409C-BE32-E72D297353CC}">
              <c16:uniqueId val="{00000003-EB5C-4FFE-843D-FEC94B69B6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203</c:v>
                </c:pt>
                <c:pt idx="3">
                  <c:v>200</c:v>
                </c:pt>
                <c:pt idx="6">
                  <c:v>191</c:v>
                </c:pt>
                <c:pt idx="9">
                  <c:v>202</c:v>
                </c:pt>
                <c:pt idx="12">
                  <c:v>244</c:v>
                </c:pt>
              </c:numCache>
            </c:numRef>
          </c:val>
          <c:extLst>
            <c:ext xmlns:c16="http://schemas.microsoft.com/office/drawing/2014/chart" uri="{C3380CC4-5D6E-409C-BE32-E72D297353CC}">
              <c16:uniqueId val="{00000004-EB5C-4FFE-843D-FEC94B69B6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5C-4FFE-843D-FEC94B69B6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5C-4FFE-843D-FEC94B69B6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1150</c:v>
                </c:pt>
                <c:pt idx="3">
                  <c:v>1205</c:v>
                </c:pt>
                <c:pt idx="6">
                  <c:v>1214</c:v>
                </c:pt>
                <c:pt idx="9">
                  <c:v>1210</c:v>
                </c:pt>
                <c:pt idx="12">
                  <c:v>1182</c:v>
                </c:pt>
              </c:numCache>
            </c:numRef>
          </c:val>
          <c:extLst>
            <c:ext xmlns:c16="http://schemas.microsoft.com/office/drawing/2014/chart" uri="{C3380CC4-5D6E-409C-BE32-E72D297353CC}">
              <c16:uniqueId val="{00000007-EB5C-4FFE-843D-FEC94B69B6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502</c:v>
                </c:pt>
                <c:pt idx="2">
                  <c:v>#N/A</c:v>
                </c:pt>
                <c:pt idx="3">
                  <c:v>#N/A</c:v>
                </c:pt>
                <c:pt idx="4">
                  <c:v>577</c:v>
                </c:pt>
                <c:pt idx="5">
                  <c:v>#N/A</c:v>
                </c:pt>
                <c:pt idx="6">
                  <c:v>#N/A</c:v>
                </c:pt>
                <c:pt idx="7">
                  <c:v>578</c:v>
                </c:pt>
                <c:pt idx="8">
                  <c:v>#N/A</c:v>
                </c:pt>
                <c:pt idx="9">
                  <c:v>#N/A</c:v>
                </c:pt>
                <c:pt idx="10">
                  <c:v>575</c:v>
                </c:pt>
                <c:pt idx="11">
                  <c:v>#N/A</c:v>
                </c:pt>
                <c:pt idx="12">
                  <c:v>#N/A</c:v>
                </c:pt>
                <c:pt idx="13">
                  <c:v>588</c:v>
                </c:pt>
                <c:pt idx="14">
                  <c:v>#N/A</c:v>
                </c:pt>
              </c:numCache>
            </c:numRef>
          </c:val>
          <c:smooth val="0"/>
          <c:extLst>
            <c:ext xmlns:c16="http://schemas.microsoft.com/office/drawing/2014/chart" uri="{C3380CC4-5D6E-409C-BE32-E72D297353CC}">
              <c16:uniqueId val="{00000008-EB5C-4FFE-843D-FEC94B69B6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9640</c:v>
                </c:pt>
                <c:pt idx="5">
                  <c:v>9634</c:v>
                </c:pt>
                <c:pt idx="8">
                  <c:v>9182</c:v>
                </c:pt>
                <c:pt idx="11">
                  <c:v>8809</c:v>
                </c:pt>
                <c:pt idx="14">
                  <c:v>8333</c:v>
                </c:pt>
              </c:numCache>
            </c:numRef>
          </c:val>
          <c:extLst>
            <c:ext xmlns:c16="http://schemas.microsoft.com/office/drawing/2014/chart" uri="{C3380CC4-5D6E-409C-BE32-E72D297353CC}">
              <c16:uniqueId val="{00000000-4244-4D0E-8E8A-8039FEFB29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27</c:v>
                </c:pt>
                <c:pt idx="8">
                  <c:v>13</c:v>
                </c:pt>
                <c:pt idx="11">
                  <c:v>4</c:v>
                </c:pt>
                <c:pt idx="14">
                  <c:v>0</c:v>
                </c:pt>
              </c:numCache>
            </c:numRef>
          </c:val>
          <c:extLst>
            <c:ext xmlns:c16="http://schemas.microsoft.com/office/drawing/2014/chart" uri="{C3380CC4-5D6E-409C-BE32-E72D297353CC}">
              <c16:uniqueId val="{00000001-4244-4D0E-8E8A-8039FEFB29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4688</c:v>
                </c:pt>
                <c:pt idx="5">
                  <c:v>5154</c:v>
                </c:pt>
                <c:pt idx="8">
                  <c:v>5228</c:v>
                </c:pt>
                <c:pt idx="11">
                  <c:v>5157</c:v>
                </c:pt>
                <c:pt idx="14">
                  <c:v>4964</c:v>
                </c:pt>
              </c:numCache>
            </c:numRef>
          </c:val>
          <c:extLst>
            <c:ext xmlns:c16="http://schemas.microsoft.com/office/drawing/2014/chart" uri="{C3380CC4-5D6E-409C-BE32-E72D297353CC}">
              <c16:uniqueId val="{00000002-4244-4D0E-8E8A-8039FEFB29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44-4D0E-8E8A-8039FEFB29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44-4D0E-8E8A-8039FEFB29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6</c:v>
                </c:pt>
                <c:pt idx="12">
                  <c:v>0</c:v>
                </c:pt>
              </c:numCache>
            </c:numRef>
          </c:val>
          <c:extLst>
            <c:ext xmlns:c16="http://schemas.microsoft.com/office/drawing/2014/chart" uri="{C3380CC4-5D6E-409C-BE32-E72D297353CC}">
              <c16:uniqueId val="{00000005-4244-4D0E-8E8A-8039FEFB29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2078</c:v>
                </c:pt>
                <c:pt idx="3">
                  <c:v>2045</c:v>
                </c:pt>
                <c:pt idx="6">
                  <c:v>2019</c:v>
                </c:pt>
                <c:pt idx="9">
                  <c:v>1985</c:v>
                </c:pt>
                <c:pt idx="12">
                  <c:v>1940</c:v>
                </c:pt>
              </c:numCache>
            </c:numRef>
          </c:val>
          <c:extLst>
            <c:ext xmlns:c16="http://schemas.microsoft.com/office/drawing/2014/chart" uri="{C3380CC4-5D6E-409C-BE32-E72D297353CC}">
              <c16:uniqueId val="{00000006-4244-4D0E-8E8A-8039FEFB29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585</c:v>
                </c:pt>
                <c:pt idx="3">
                  <c:v>521</c:v>
                </c:pt>
                <c:pt idx="6">
                  <c:v>457</c:v>
                </c:pt>
                <c:pt idx="9">
                  <c:v>409</c:v>
                </c:pt>
                <c:pt idx="12">
                  <c:v>455</c:v>
                </c:pt>
              </c:numCache>
            </c:numRef>
          </c:val>
          <c:extLst>
            <c:ext xmlns:c16="http://schemas.microsoft.com/office/drawing/2014/chart" uri="{C3380CC4-5D6E-409C-BE32-E72D297353CC}">
              <c16:uniqueId val="{00000007-4244-4D0E-8E8A-8039FEFB29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2465</c:v>
                </c:pt>
                <c:pt idx="3">
                  <c:v>2325</c:v>
                </c:pt>
                <c:pt idx="6">
                  <c:v>2252</c:v>
                </c:pt>
                <c:pt idx="9">
                  <c:v>2184</c:v>
                </c:pt>
                <c:pt idx="12">
                  <c:v>2112</c:v>
                </c:pt>
              </c:numCache>
            </c:numRef>
          </c:val>
          <c:extLst>
            <c:ext xmlns:c16="http://schemas.microsoft.com/office/drawing/2014/chart" uri="{C3380CC4-5D6E-409C-BE32-E72D297353CC}">
              <c16:uniqueId val="{00000008-4244-4D0E-8E8A-8039FEFB29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44-4D0E-8E8A-8039FEFB29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11358</c:v>
                </c:pt>
                <c:pt idx="3">
                  <c:v>11293</c:v>
                </c:pt>
                <c:pt idx="6">
                  <c:v>10658</c:v>
                </c:pt>
                <c:pt idx="9">
                  <c:v>10060</c:v>
                </c:pt>
                <c:pt idx="12">
                  <c:v>9420</c:v>
                </c:pt>
              </c:numCache>
            </c:numRef>
          </c:val>
          <c:extLst>
            <c:ext xmlns:c16="http://schemas.microsoft.com/office/drawing/2014/chart" uri="{C3380CC4-5D6E-409C-BE32-E72D297353CC}">
              <c16:uniqueId val="{0000000A-4244-4D0E-8E8A-8039FEFB29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2119</c:v>
                </c:pt>
                <c:pt idx="2">
                  <c:v>#N/A</c:v>
                </c:pt>
                <c:pt idx="3">
                  <c:v>#N/A</c:v>
                </c:pt>
                <c:pt idx="4">
                  <c:v>1369</c:v>
                </c:pt>
                <c:pt idx="5">
                  <c:v>#N/A</c:v>
                </c:pt>
                <c:pt idx="6">
                  <c:v>#N/A</c:v>
                </c:pt>
                <c:pt idx="7">
                  <c:v>963</c:v>
                </c:pt>
                <c:pt idx="8">
                  <c:v>#N/A</c:v>
                </c:pt>
                <c:pt idx="9">
                  <c:v>#N/A</c:v>
                </c:pt>
                <c:pt idx="10">
                  <c:v>674</c:v>
                </c:pt>
                <c:pt idx="11">
                  <c:v>#N/A</c:v>
                </c:pt>
                <c:pt idx="12">
                  <c:v>#N/A</c:v>
                </c:pt>
                <c:pt idx="13">
                  <c:v>629</c:v>
                </c:pt>
                <c:pt idx="14">
                  <c:v>#N/A</c:v>
                </c:pt>
              </c:numCache>
            </c:numRef>
          </c:val>
          <c:smooth val="0"/>
          <c:extLst>
            <c:ext xmlns:c16="http://schemas.microsoft.com/office/drawing/2014/chart" uri="{C3380CC4-5D6E-409C-BE32-E72D297353CC}">
              <c16:uniqueId val="{0000000B-4244-4D0E-8E8A-8039FEFB29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3821</c:v>
                </c:pt>
                <c:pt idx="1">
                  <c:v>3700</c:v>
                </c:pt>
                <c:pt idx="2">
                  <c:v>3503</c:v>
                </c:pt>
              </c:numCache>
            </c:numRef>
          </c:val>
          <c:extLst>
            <c:ext xmlns:c16="http://schemas.microsoft.com/office/drawing/2014/chart" uri="{C3380CC4-5D6E-409C-BE32-E72D297353CC}">
              <c16:uniqueId val="{00000000-4D6A-40AE-9315-6C1246328E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378</c:v>
                </c:pt>
                <c:pt idx="1">
                  <c:v>384</c:v>
                </c:pt>
                <c:pt idx="2">
                  <c:v>384</c:v>
                </c:pt>
              </c:numCache>
            </c:numRef>
          </c:val>
          <c:extLst>
            <c:ext xmlns:c16="http://schemas.microsoft.com/office/drawing/2014/chart" uri="{C3380CC4-5D6E-409C-BE32-E72D297353CC}">
              <c16:uniqueId val="{00000001-4D6A-40AE-9315-6C1246328E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1124</c:v>
                </c:pt>
                <c:pt idx="1">
                  <c:v>1093</c:v>
                </c:pt>
                <c:pt idx="2">
                  <c:v>1099</c:v>
                </c:pt>
              </c:numCache>
            </c:numRef>
          </c:val>
          <c:extLst>
            <c:ext xmlns:c16="http://schemas.microsoft.com/office/drawing/2014/chart" uri="{C3380CC4-5D6E-409C-BE32-E72D297353CC}">
              <c16:uniqueId val="{00000002-4D6A-40AE-9315-6C1246328E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普通会計の元利償還金や組合の起債に対する負担金は減少しているが、公営企業債の元利償還金に対する繰入金は増加しており全体として僅かに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している。引き続き財政措置の有利な起債を活用して財政負担の軽減に努める。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地方債残高や繰入見込額等ほぼ全ての数値が減少しており、将来負担比率の分子は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万円減少した。将来負担比率は順調に減少しているため、重点事業に注力出来るよう財源を健全な財政運営に努める。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群馬県東吾妻町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財政調整基金及び合併市町村振興基金は取崩を行い、その他特定目的基金は積立を行ったため全体として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合併市町村振興基金については計画的に取り崩していく。財政調整基金については取崩が発生したため、残高の一部を債券運用するなどして自主財源の確保に努める。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・合併市町村振興基金：地域における住民の連帯の強化及び旧町村単位での地域振興に資するために活用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・庁舎建設基金：庁舎建設は完了したため庁舎等を改修する際の財源として活用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・福祉事業基金：社会福祉及び老人福祉の増進に資するために設置されたもの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・吾妻郡一般廃棄物処理施設整備基金：吾妻郡内統一のゴミ処理施設建設に備えて設置されたもの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・箱島小水力発電基金：箱島地区の小水力発電の収入を積み立て地域振興へ資するため活用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は給食費無償化や入学祝金など地域振興に資する事業に充当するため取り崩した。吾妻郡一般廃棄物処理施設整備基金は建設事業に備えて積立を行った。箱島小水力発電基金は小水力発電の収入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吾妻郡一般廃棄物処理施設のように今後行われるである大規模事業に備え基金を積み立てていく。積み立ても取り崩しも行っていないような基金については、基金条例の廃止なども検討していきたい。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公営企業への財政支援や大型事業への一般財源負担により減少が見込まれるが、債券運用等自主財源の確保に努める。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庁舎建設事業に係る償還について交付税措置分以外の町負担分を減債基金から取り崩している。増加については普通交付税の再算定に伴う臨時財政対策債償還基金費分を積み立てたもの。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今後も償還に合わせて毎年取崩を行う。大型事業が見込まれる際には適宜積替を行い町の財政負担を明確にする。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年度よりほぼ横ばいで推移している。類似団体平均と比較すると依然として下回る状況である。町税の徴収強化や財政調整基金等を活用した債券運用の増加など自主財源の増加に努めたい。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119380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24571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や会計年度任用職員への勤勉手当支給により人件費が増加したこと等により経常経費が増加しており、経常収支比率が悪化している。類似団体平均と比較して財政構造の硬直化が進んでいるため、経常経費の削減に取り組んで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22860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6200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3556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9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107442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4001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1270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115587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39133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143019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少しづつ増加している。給与改定や物価高騰などの影響や人口が減少していることが増加の要因だと考えられる。公民館やこども園等の公共施設が多い状況であるため、公共施設の適正管理に努めたい。</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20955</xdr:rowOff>
    </xdr:from>
    <xdr:to>
      <xdr:col>23</xdr:col>
      <xdr:colOff>133350</xdr:colOff>
      <xdr:row>82</xdr:row>
      <xdr:rowOff>79718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9855"/>
          <a:ext cx="838200" cy="5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17331</xdr:rowOff>
    </xdr:from>
    <xdr:to>
      <xdr:col>19</xdr:col>
      <xdr:colOff>133350</xdr:colOff>
      <xdr:row>82</xdr:row>
      <xdr:rowOff>20955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6231"/>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122929</xdr:rowOff>
    </xdr:from>
    <xdr:to>
      <xdr:col>15</xdr:col>
      <xdr:colOff>82550</xdr:colOff>
      <xdr:row>82</xdr:row>
      <xdr:rowOff>17331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0379"/>
          <a:ext cx="8890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117353</xdr:rowOff>
    </xdr:from>
    <xdr:to>
      <xdr:col>11</xdr:col>
      <xdr:colOff>31750</xdr:colOff>
      <xdr:row>81</xdr:row>
      <xdr:rowOff>122929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480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28918</xdr:rowOff>
    </xdr:from>
    <xdr:to>
      <xdr:col>23</xdr:col>
      <xdr:colOff>184150</xdr:colOff>
      <xdr:row>82</xdr:row>
      <xdr:rowOff>130518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141605</xdr:rowOff>
    </xdr:from>
    <xdr:to>
      <xdr:col>19</xdr:col>
      <xdr:colOff>184150</xdr:colOff>
      <xdr:row>82</xdr:row>
      <xdr:rowOff>71755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56532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15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137981</xdr:rowOff>
    </xdr:from>
    <xdr:to>
      <xdr:col>15</xdr:col>
      <xdr:colOff>133350</xdr:colOff>
      <xdr:row>82</xdr:row>
      <xdr:rowOff>68131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52908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1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72129</xdr:rowOff>
    </xdr:from>
    <xdr:to>
      <xdr:col>11</xdr:col>
      <xdr:colOff>82550</xdr:colOff>
      <xdr:row>82</xdr:row>
      <xdr:rowOff>2279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66553</xdr:rowOff>
    </xdr:from>
    <xdr:to>
      <xdr:col>7</xdr:col>
      <xdr:colOff>31750</xdr:colOff>
      <xdr:row>81</xdr:row>
      <xdr:rowOff>168153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152930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類似団体平均と比較してラスパイレス指数が高い状況が続いている。地域の民間給与の状況等を踏まえ、適正な給与水準の維持に努めたい。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65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155222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ポイントほど改善した。依然として類似団体平均とは差があるため、職員定数適正化計画に基づき適宜見直しを行っていきたい。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166249</xdr:rowOff>
    </xdr:from>
    <xdr:to>
      <xdr:col>81</xdr:col>
      <xdr:colOff>44450</xdr:colOff>
      <xdr:row>63</xdr:row>
      <xdr:rowOff>16631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79614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63</xdr:row>
      <xdr:rowOff>16631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8695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157056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34101"/>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69729</xdr:rowOff>
    </xdr:from>
    <xdr:to>
      <xdr:col>68</xdr:col>
      <xdr:colOff>152400</xdr:colOff>
      <xdr:row>62</xdr:row>
      <xdr:rowOff>104201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9962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115449</xdr:rowOff>
    </xdr:from>
    <xdr:to>
      <xdr:col>81</xdr:col>
      <xdr:colOff>95250</xdr:colOff>
      <xdr:row>63</xdr:row>
      <xdr:rowOff>45599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87526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1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137281</xdr:rowOff>
    </xdr:from>
    <xdr:to>
      <xdr:col>77</xdr:col>
      <xdr:colOff>95250</xdr:colOff>
      <xdr:row>63</xdr:row>
      <xdr:rowOff>67431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52208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5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21183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18929</xdr:rowOff>
    </xdr:from>
    <xdr:to>
      <xdr:col>64</xdr:col>
      <xdr:colOff>152400</xdr:colOff>
      <xdr:row>62</xdr:row>
      <xdr:rowOff>120529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105306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公営企業債の元利償還金に対する繰入金が増加し、実質公債費比率としては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ポイント増加した。類似団体平均よりも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ポイント高いため、借入金額の抑制や財政措置の有利な起債の活用等に取り組んで改善できるように努めたい。</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106741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101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37798</xdr:rowOff>
    </xdr:from>
    <xdr:to>
      <xdr:col>72</xdr:col>
      <xdr:colOff>203200</xdr:colOff>
      <xdr:row>43</xdr:row>
      <xdr:rowOff>49288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49288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年度から減少し続けている。類似団体平均は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％となっているため、地方債の新規発行額が償還額を上回らないようにするなど、将来負担への負担を軽減できるように努めていきたい。</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56545</xdr:rowOff>
    </xdr:from>
    <xdr:to>
      <xdr:col>81</xdr:col>
      <xdr:colOff>44450</xdr:colOff>
      <xdr:row>14</xdr:row>
      <xdr:rowOff>70334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5684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139277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4706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15</xdr:row>
      <xdr:rowOff>54005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39577"/>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54005</xdr:rowOff>
    </xdr:from>
    <xdr:to>
      <xdr:col>68</xdr:col>
      <xdr:colOff>152400</xdr:colOff>
      <xdr:row>16</xdr:row>
      <xdr:rowOff>80191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625755"/>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xdr:rowOff>
    </xdr:from>
    <xdr:to>
      <xdr:col>81</xdr:col>
      <xdr:colOff>95250</xdr:colOff>
      <xdr:row>14</xdr:row>
      <xdr:rowOff>107345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149272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3404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29391</xdr:rowOff>
    </xdr:from>
    <xdr:to>
      <xdr:col>64</xdr:col>
      <xdr:colOff>152400</xdr:colOff>
      <xdr:row>16</xdr:row>
      <xdr:rowOff>130991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115768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給与改定や会計年度任用職員への勤勉手当支給により、令和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％増加した。類似団体平均と比較して高い水準であるため、会計年度任用職員の任用見直し等人件費の縮減に努めたい。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155575</xdr:rowOff>
    </xdr:from>
    <xdr:to>
      <xdr:col>24</xdr:col>
      <xdr:colOff>25400</xdr:colOff>
      <xdr:row>37</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3277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109855</xdr:rowOff>
    </xdr:from>
    <xdr:to>
      <xdr:col>19</xdr:col>
      <xdr:colOff>187325</xdr:colOff>
      <xdr:row>36</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82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xdr:rowOff>
    </xdr:from>
    <xdr:to>
      <xdr:col>15</xdr:col>
      <xdr:colOff>98425</xdr:colOff>
      <xdr:row>36</xdr:row>
      <xdr:rowOff>109855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791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xdr:rowOff>
    </xdr:from>
    <xdr:to>
      <xdr:col>11</xdr:col>
      <xdr:colOff>9525</xdr:colOff>
      <xdr:row>36</xdr:row>
      <xdr:rowOff>41275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179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104775</xdr:rowOff>
    </xdr:from>
    <xdr:to>
      <xdr:col>20</xdr:col>
      <xdr:colOff>38100</xdr:colOff>
      <xdr:row>37</xdr:row>
      <xdr:rowOff>34925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59055</xdr:rowOff>
    </xdr:from>
    <xdr:to>
      <xdr:col>15</xdr:col>
      <xdr:colOff>149225</xdr:colOff>
      <xdr:row>36</xdr:row>
      <xdr:rowOff>160655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145432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127635</xdr:rowOff>
    </xdr:from>
    <xdr:to>
      <xdr:col>11</xdr:col>
      <xdr:colOff>60325</xdr:colOff>
      <xdr:row>36</xdr:row>
      <xdr:rowOff>57785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42562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年度とほぼ同水準となり、類似団体平均より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％低い状況である。物価高騰などにより需用費等が増加する懸念もあるため、引き続き経常経費の縮減に努めたい。</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62992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587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5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156718</xdr:rowOff>
    </xdr:from>
    <xdr:to>
      <xdr:col>73</xdr:col>
      <xdr:colOff>180975</xdr:colOff>
      <xdr:row>14</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855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156718</xdr:rowOff>
    </xdr:from>
    <xdr:to>
      <xdr:col>69</xdr:col>
      <xdr:colOff>92075</xdr:colOff>
      <xdr:row>14</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855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105918</xdr:rowOff>
    </xdr:from>
    <xdr:to>
      <xdr:col>69</xdr:col>
      <xdr:colOff>142875</xdr:colOff>
      <xdr:row>14</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46245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142494</xdr:rowOff>
    </xdr:from>
    <xdr:to>
      <xdr:col>65</xdr:col>
      <xdr:colOff>53975</xdr:colOff>
      <xdr:row>14</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児童手当の支給対象拡大等により、令和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％増加した。類似団体平均とほぼ同水準であるが、引き続き経常経費の増加に注意したい。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年度より簡易水道事業と下水道事業が法適用化したため、繰出金が大きく減少した。類似団体平均でも同様な動きがみられるため、類似団体平均と同水準であった。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58</xdr:row>
      <xdr:rowOff>76200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393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76200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と下水道事業が法適用化したことから公営企業への繰出金が補助金に変わったことにより大きく増加した。町単独の補助事業等について、事業の必要性を検討し、適正な事業執行に努めたい。</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70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35</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3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8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20320</xdr:rowOff>
    </xdr:from>
    <xdr:to>
      <xdr:col>69</xdr:col>
      <xdr:colOff>92075</xdr:colOff>
      <xdr:row>34</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4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元利償還金が減少したことにより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ポイント減少した。類似団体平均と比較して大きく上回っているため、引き続き借入額が大きくなりすぎないよう努めたい。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163576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863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78</xdr:row>
      <xdr:rowOff>163576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532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131572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人件費の増加等により公債費以外について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ポイント増加した。類似団体平均と比較しても高い状況であるため、引き続き経常経費の縮減に努めたい。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122428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377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17272</xdr:rowOff>
    </xdr:from>
    <xdr:to>
      <xdr:col>78</xdr:col>
      <xdr:colOff>69850</xdr:colOff>
      <xdr:row>75</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60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65278</xdr:rowOff>
    </xdr:from>
    <xdr:to>
      <xdr:col>73</xdr:col>
      <xdr:colOff>180975</xdr:colOff>
      <xdr:row>75</xdr:row>
      <xdr:rowOff>17272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5257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65278</xdr:rowOff>
    </xdr:from>
    <xdr:to>
      <xdr:col>69</xdr:col>
      <xdr:colOff>92075</xdr:colOff>
      <xdr:row>74</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525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71628</xdr:rowOff>
    </xdr:from>
    <xdr:to>
      <xdr:col>82</xdr:col>
      <xdr:colOff>158750</xdr:colOff>
      <xdr:row>76</xdr:row>
      <xdr:rowOff>1778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43705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114571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7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137922</xdr:rowOff>
    </xdr:from>
    <xdr:to>
      <xdr:col>74</xdr:col>
      <xdr:colOff>31750</xdr:colOff>
      <xdr:row>75</xdr:row>
      <xdr:rowOff>68072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52849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xdr:rowOff>
    </xdr:from>
    <xdr:to>
      <xdr:col>69</xdr:col>
      <xdr:colOff>142875</xdr:colOff>
      <xdr:row>74</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126255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51054</xdr:rowOff>
    </xdr:from>
    <xdr:to>
      <xdr:col>65</xdr:col>
      <xdr:colOff>53975</xdr:colOff>
      <xdr:row>74</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0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128053</xdr:rowOff>
    </xdr:from>
    <xdr:to>
      <xdr:col>29</xdr:col>
      <xdr:colOff>127000</xdr:colOff>
      <xdr:row>17</xdr:row>
      <xdr:rowOff>39134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18878"/>
          <a:ext cx="647700" cy="82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39134</xdr:rowOff>
    </xdr:from>
    <xdr:to>
      <xdr:col>26</xdr:col>
      <xdr:colOff>50800</xdr:colOff>
      <xdr:row>17</xdr:row>
      <xdr:rowOff>86237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01409"/>
          <a:ext cx="698500" cy="4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86237</xdr:rowOff>
    </xdr:from>
    <xdr:to>
      <xdr:col>22</xdr:col>
      <xdr:colOff>114300</xdr:colOff>
      <xdr:row>17</xdr:row>
      <xdr:rowOff>127688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8512"/>
          <a:ext cx="698500" cy="4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127688</xdr:rowOff>
    </xdr:from>
    <xdr:to>
      <xdr:col>18</xdr:col>
      <xdr:colOff>177800</xdr:colOff>
      <xdr:row>18</xdr:row>
      <xdr:rowOff>13268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89963"/>
          <a:ext cx="698500" cy="5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77253</xdr:rowOff>
    </xdr:from>
    <xdr:to>
      <xdr:col>29</xdr:col>
      <xdr:colOff>177800</xdr:colOff>
      <xdr:row>17</xdr:row>
      <xdr:rowOff>7403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93780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159784</xdr:rowOff>
    </xdr:from>
    <xdr:to>
      <xdr:col>26</xdr:col>
      <xdr:colOff>101600</xdr:colOff>
      <xdr:row>17</xdr:row>
      <xdr:rowOff>89934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5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100111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35437</xdr:rowOff>
    </xdr:from>
    <xdr:to>
      <xdr:col>22</xdr:col>
      <xdr:colOff>165100</xdr:colOff>
      <xdr:row>17</xdr:row>
      <xdr:rowOff>137037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147214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6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76888</xdr:rowOff>
    </xdr:from>
    <xdr:to>
      <xdr:col>19</xdr:col>
      <xdr:colOff>38100</xdr:colOff>
      <xdr:row>18</xdr:row>
      <xdr:rowOff>7038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17215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133918</xdr:rowOff>
    </xdr:from>
    <xdr:to>
      <xdr:col>15</xdr:col>
      <xdr:colOff>101600</xdr:colOff>
      <xdr:row>18</xdr:row>
      <xdr:rowOff>64068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9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74245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6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96482</xdr:rowOff>
    </xdr:from>
    <xdr:to>
      <xdr:col>29</xdr:col>
      <xdr:colOff>127000</xdr:colOff>
      <xdr:row>34</xdr:row>
      <xdr:rowOff>146225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363932"/>
          <a:ext cx="647700" cy="4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146225</xdr:rowOff>
    </xdr:from>
    <xdr:to>
      <xdr:col>26</xdr:col>
      <xdr:colOff>50800</xdr:colOff>
      <xdr:row>34</xdr:row>
      <xdr:rowOff>168559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413675"/>
          <a:ext cx="6985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168559</xdr:rowOff>
    </xdr:from>
    <xdr:to>
      <xdr:col>22</xdr:col>
      <xdr:colOff>114300</xdr:colOff>
      <xdr:row>34</xdr:row>
      <xdr:rowOff>195100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436009"/>
          <a:ext cx="698500" cy="2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195100</xdr:rowOff>
    </xdr:from>
    <xdr:to>
      <xdr:col>18</xdr:col>
      <xdr:colOff>177800</xdr:colOff>
      <xdr:row>35</xdr:row>
      <xdr:rowOff>5248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462550"/>
          <a:ext cx="698500" cy="153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45682</xdr:rowOff>
    </xdr:from>
    <xdr:to>
      <xdr:col>29</xdr:col>
      <xdr:colOff>177800</xdr:colOff>
      <xdr:row>34</xdr:row>
      <xdr:rowOff>147282</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31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233659</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15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95425</xdr:rowOff>
    </xdr:from>
    <xdr:to>
      <xdr:col>26</xdr:col>
      <xdr:colOff>101600</xdr:colOff>
      <xdr:row>34</xdr:row>
      <xdr:rowOff>197025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36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207202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13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117759</xdr:rowOff>
    </xdr:from>
    <xdr:to>
      <xdr:col>22</xdr:col>
      <xdr:colOff>165100</xdr:colOff>
      <xdr:row>34</xdr:row>
      <xdr:rowOff>219359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38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229536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15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144300</xdr:rowOff>
    </xdr:from>
    <xdr:to>
      <xdr:col>19</xdr:col>
      <xdr:colOff>38100</xdr:colOff>
      <xdr:row>34</xdr:row>
      <xdr:rowOff>245900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4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256077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18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297348</xdr:rowOff>
    </xdr:from>
    <xdr:to>
      <xdr:col>15</xdr:col>
      <xdr:colOff>101600</xdr:colOff>
      <xdr:row>35</xdr:row>
      <xdr:rowOff>56048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56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66225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33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92761</xdr:rowOff>
    </xdr:from>
    <xdr:to>
      <xdr:col>24</xdr:col>
      <xdr:colOff>63500</xdr:colOff>
      <xdr:row>34</xdr:row>
      <xdr:rowOff>50143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0611"/>
          <a:ext cx="8382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50143</xdr:rowOff>
    </xdr:from>
    <xdr:to>
      <xdr:col>19</xdr:col>
      <xdr:colOff>177800</xdr:colOff>
      <xdr:row>34</xdr:row>
      <xdr:rowOff>122272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9443"/>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122272</xdr:rowOff>
    </xdr:from>
    <xdr:to>
      <xdr:col>15</xdr:col>
      <xdr:colOff>50800</xdr:colOff>
      <xdr:row>35</xdr:row>
      <xdr:rowOff>38626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1572"/>
          <a:ext cx="889000" cy="8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38626</xdr:rowOff>
    </xdr:from>
    <xdr:to>
      <xdr:col>10</xdr:col>
      <xdr:colOff>114300</xdr:colOff>
      <xdr:row>35</xdr:row>
      <xdr:rowOff>116089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9376"/>
          <a:ext cx="889000" cy="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41961</xdr:rowOff>
    </xdr:from>
    <xdr:to>
      <xdr:col>24</xdr:col>
      <xdr:colOff>114300</xdr:colOff>
      <xdr:row>33</xdr:row>
      <xdr:rowOff>143561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64838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170793</xdr:rowOff>
    </xdr:from>
    <xdr:to>
      <xdr:col>20</xdr:col>
      <xdr:colOff>38100</xdr:colOff>
      <xdr:row>34</xdr:row>
      <xdr:rowOff>100943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117470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0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71472</xdr:rowOff>
    </xdr:from>
    <xdr:to>
      <xdr:col>15</xdr:col>
      <xdr:colOff>101600</xdr:colOff>
      <xdr:row>35</xdr:row>
      <xdr:rowOff>1622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18149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7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159276</xdr:rowOff>
    </xdr:from>
    <xdr:to>
      <xdr:col>10</xdr:col>
      <xdr:colOff>165100</xdr:colOff>
      <xdr:row>35</xdr:row>
      <xdr:rowOff>89426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105953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65289</xdr:rowOff>
    </xdr:from>
    <xdr:to>
      <xdr:col>6</xdr:col>
      <xdr:colOff>38100</xdr:colOff>
      <xdr:row>35</xdr:row>
      <xdr:rowOff>166889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11966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33634</xdr:rowOff>
    </xdr:from>
    <xdr:to>
      <xdr:col>24</xdr:col>
      <xdr:colOff>63500</xdr:colOff>
      <xdr:row>57</xdr:row>
      <xdr:rowOff>60353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06284"/>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43684</xdr:rowOff>
    </xdr:from>
    <xdr:to>
      <xdr:col>19</xdr:col>
      <xdr:colOff>177800</xdr:colOff>
      <xdr:row>57</xdr:row>
      <xdr:rowOff>60353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16334"/>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43684</xdr:rowOff>
    </xdr:from>
    <xdr:to>
      <xdr:col>15</xdr:col>
      <xdr:colOff>50800</xdr:colOff>
      <xdr:row>57</xdr:row>
      <xdr:rowOff>96727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16334"/>
          <a:ext cx="889000" cy="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79574</xdr:rowOff>
    </xdr:from>
    <xdr:to>
      <xdr:col>10</xdr:col>
      <xdr:colOff>114300</xdr:colOff>
      <xdr:row>57</xdr:row>
      <xdr:rowOff>96727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52224"/>
          <a:ext cx="88900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154284</xdr:rowOff>
    </xdr:from>
    <xdr:to>
      <xdr:col>24</xdr:col>
      <xdr:colOff>114300</xdr:colOff>
      <xdr:row>57</xdr:row>
      <xdr:rowOff>84434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69211</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9553</xdr:rowOff>
    </xdr:from>
    <xdr:to>
      <xdr:col>20</xdr:col>
      <xdr:colOff>38100</xdr:colOff>
      <xdr:row>57</xdr:row>
      <xdr:rowOff>111153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7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164334</xdr:rowOff>
    </xdr:from>
    <xdr:to>
      <xdr:col>15</xdr:col>
      <xdr:colOff>101600</xdr:colOff>
      <xdr:row>57</xdr:row>
      <xdr:rowOff>94484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85611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45927</xdr:rowOff>
    </xdr:from>
    <xdr:to>
      <xdr:col>10</xdr:col>
      <xdr:colOff>165100</xdr:colOff>
      <xdr:row>57</xdr:row>
      <xdr:rowOff>147527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138654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28774</xdr:rowOff>
    </xdr:from>
    <xdr:to>
      <xdr:col>6</xdr:col>
      <xdr:colOff>38100</xdr:colOff>
      <xdr:row>57</xdr:row>
      <xdr:rowOff>130374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121501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92114</xdr:rowOff>
    </xdr:from>
    <xdr:to>
      <xdr:col>24</xdr:col>
      <xdr:colOff>63500</xdr:colOff>
      <xdr:row>78</xdr:row>
      <xdr:rowOff>118935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5214"/>
          <a:ext cx="8382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117717</xdr:rowOff>
    </xdr:from>
    <xdr:to>
      <xdr:col>19</xdr:col>
      <xdr:colOff>177800</xdr:colOff>
      <xdr:row>78</xdr:row>
      <xdr:rowOff>118935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90817"/>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117717</xdr:rowOff>
    </xdr:from>
    <xdr:to>
      <xdr:col>15</xdr:col>
      <xdr:colOff>50800</xdr:colOff>
      <xdr:row>78</xdr:row>
      <xdr:rowOff>135413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90817"/>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135413</xdr:rowOff>
    </xdr:from>
    <xdr:to>
      <xdr:col>10</xdr:col>
      <xdr:colOff>114300</xdr:colOff>
      <xdr:row>78</xdr:row>
      <xdr:rowOff>147129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8513"/>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41314</xdr:rowOff>
    </xdr:from>
    <xdr:to>
      <xdr:col>24</xdr:col>
      <xdr:colOff>114300</xdr:colOff>
      <xdr:row>78</xdr:row>
      <xdr:rowOff>142914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127691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68135</xdr:rowOff>
    </xdr:from>
    <xdr:to>
      <xdr:col>20</xdr:col>
      <xdr:colOff>38100</xdr:colOff>
      <xdr:row>78</xdr:row>
      <xdr:rowOff>169735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160862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66917</xdr:rowOff>
    </xdr:from>
    <xdr:to>
      <xdr:col>15</xdr:col>
      <xdr:colOff>101600</xdr:colOff>
      <xdr:row>78</xdr:row>
      <xdr:rowOff>168517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159644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84613</xdr:rowOff>
    </xdr:from>
    <xdr:to>
      <xdr:col>10</xdr:col>
      <xdr:colOff>165100</xdr:colOff>
      <xdr:row>79</xdr:row>
      <xdr:rowOff>14763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96329</xdr:rowOff>
    </xdr:from>
    <xdr:to>
      <xdr:col>6</xdr:col>
      <xdr:colOff>38100</xdr:colOff>
      <xdr:row>79</xdr:row>
      <xdr:rowOff>26479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17606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91554</xdr:rowOff>
    </xdr:from>
    <xdr:to>
      <xdr:col>24</xdr:col>
      <xdr:colOff>63500</xdr:colOff>
      <xdr:row>96</xdr:row>
      <xdr:rowOff>62091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79304"/>
          <a:ext cx="838200" cy="1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62091</xdr:rowOff>
    </xdr:from>
    <xdr:to>
      <xdr:col>19</xdr:col>
      <xdr:colOff>177800</xdr:colOff>
      <xdr:row>97</xdr:row>
      <xdr:rowOff>69659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21291"/>
          <a:ext cx="889000" cy="1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3454</xdr:rowOff>
    </xdr:from>
    <xdr:to>
      <xdr:col>15</xdr:col>
      <xdr:colOff>50800</xdr:colOff>
      <xdr:row>97</xdr:row>
      <xdr:rowOff>69659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62654"/>
          <a:ext cx="889000" cy="2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3454</xdr:rowOff>
    </xdr:from>
    <xdr:to>
      <xdr:col>10</xdr:col>
      <xdr:colOff>114300</xdr:colOff>
      <xdr:row>97</xdr:row>
      <xdr:rowOff>90843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2654"/>
          <a:ext cx="889000" cy="25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40754</xdr:rowOff>
    </xdr:from>
    <xdr:to>
      <xdr:col>24</xdr:col>
      <xdr:colOff>114300</xdr:colOff>
      <xdr:row>95</xdr:row>
      <xdr:rowOff>142354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19181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11291</xdr:rowOff>
    </xdr:from>
    <xdr:to>
      <xdr:col>20</xdr:col>
      <xdr:colOff>38100</xdr:colOff>
      <xdr:row>96</xdr:row>
      <xdr:rowOff>112891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18859</xdr:rowOff>
    </xdr:from>
    <xdr:to>
      <xdr:col>15</xdr:col>
      <xdr:colOff>101600</xdr:colOff>
      <xdr:row>97</xdr:row>
      <xdr:rowOff>120459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124104</xdr:rowOff>
    </xdr:from>
    <xdr:to>
      <xdr:col>10</xdr:col>
      <xdr:colOff>165100</xdr:colOff>
      <xdr:row>96</xdr:row>
      <xdr:rowOff>54254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45381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40043</xdr:rowOff>
    </xdr:from>
    <xdr:to>
      <xdr:col>6</xdr:col>
      <xdr:colOff>38100</xdr:colOff>
      <xdr:row>97</xdr:row>
      <xdr:rowOff>141643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108001</xdr:rowOff>
    </xdr:from>
    <xdr:to>
      <xdr:col>55</xdr:col>
      <xdr:colOff>0</xdr:colOff>
      <xdr:row>36</xdr:row>
      <xdr:rowOff>145640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0201"/>
          <a:ext cx="838200" cy="3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98342</xdr:rowOff>
    </xdr:from>
    <xdr:to>
      <xdr:col>50</xdr:col>
      <xdr:colOff>114300</xdr:colOff>
      <xdr:row>36</xdr:row>
      <xdr:rowOff>145640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0542"/>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98342</xdr:rowOff>
    </xdr:from>
    <xdr:to>
      <xdr:col>45</xdr:col>
      <xdr:colOff>177800</xdr:colOff>
      <xdr:row>37</xdr:row>
      <xdr:rowOff>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0542"/>
          <a:ext cx="889000" cy="7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112798</xdr:rowOff>
    </xdr:from>
    <xdr:to>
      <xdr:col>41</xdr:col>
      <xdr:colOff>50800</xdr:colOff>
      <xdr:row>37</xdr:row>
      <xdr:rowOff>1161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2098"/>
          <a:ext cx="889000" cy="4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57201</xdr:rowOff>
    </xdr:from>
    <xdr:to>
      <xdr:col>55</xdr:col>
      <xdr:colOff>50800</xdr:colOff>
      <xdr:row>36</xdr:row>
      <xdr:rowOff>158801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35628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94840</xdr:rowOff>
    </xdr:from>
    <xdr:to>
      <xdr:col>50</xdr:col>
      <xdr:colOff>165100</xdr:colOff>
      <xdr:row>37</xdr:row>
      <xdr:rowOff>24990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16117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47542</xdr:rowOff>
    </xdr:from>
    <xdr:to>
      <xdr:col>46</xdr:col>
      <xdr:colOff>38100</xdr:colOff>
      <xdr:row>36</xdr:row>
      <xdr:rowOff>149142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121811</xdr:rowOff>
    </xdr:from>
    <xdr:to>
      <xdr:col>41</xdr:col>
      <xdr:colOff>101600</xdr:colOff>
      <xdr:row>37</xdr:row>
      <xdr:rowOff>51961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43088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61998</xdr:rowOff>
    </xdr:from>
    <xdr:to>
      <xdr:col>36</xdr:col>
      <xdr:colOff>165100</xdr:colOff>
      <xdr:row>34</xdr:row>
      <xdr:rowOff>163598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154725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50174</xdr:rowOff>
    </xdr:from>
    <xdr:to>
      <xdr:col>55</xdr:col>
      <xdr:colOff>0</xdr:colOff>
      <xdr:row>58</xdr:row>
      <xdr:rowOff>81481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94274"/>
          <a:ext cx="8382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71513</xdr:rowOff>
    </xdr:from>
    <xdr:to>
      <xdr:col>50</xdr:col>
      <xdr:colOff>114300</xdr:colOff>
      <xdr:row>58</xdr:row>
      <xdr:rowOff>81481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15613"/>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34292</xdr:rowOff>
    </xdr:from>
    <xdr:to>
      <xdr:col>45</xdr:col>
      <xdr:colOff>177800</xdr:colOff>
      <xdr:row>58</xdr:row>
      <xdr:rowOff>71513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8392"/>
          <a:ext cx="889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34292</xdr:rowOff>
    </xdr:from>
    <xdr:to>
      <xdr:col>41</xdr:col>
      <xdr:colOff>50800</xdr:colOff>
      <xdr:row>58</xdr:row>
      <xdr:rowOff>40002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8392"/>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170824</xdr:rowOff>
    </xdr:from>
    <xdr:to>
      <xdr:col>55</xdr:col>
      <xdr:colOff>50800</xdr:colOff>
      <xdr:row>58</xdr:row>
      <xdr:rowOff>100974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87742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30681</xdr:rowOff>
    </xdr:from>
    <xdr:to>
      <xdr:col>50</xdr:col>
      <xdr:colOff>165100</xdr:colOff>
      <xdr:row>58</xdr:row>
      <xdr:rowOff>132281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123408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20713</xdr:rowOff>
    </xdr:from>
    <xdr:to>
      <xdr:col>46</xdr:col>
      <xdr:colOff>38100</xdr:colOff>
      <xdr:row>58</xdr:row>
      <xdr:rowOff>122313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154942</xdr:rowOff>
    </xdr:from>
    <xdr:to>
      <xdr:col>41</xdr:col>
      <xdr:colOff>101600</xdr:colOff>
      <xdr:row>58</xdr:row>
      <xdr:rowOff>85092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101619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160652</xdr:rowOff>
    </xdr:from>
    <xdr:to>
      <xdr:col>36</xdr:col>
      <xdr:colOff>165100</xdr:colOff>
      <xdr:row>58</xdr:row>
      <xdr:rowOff>90802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81929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107073</xdr:rowOff>
    </xdr:from>
    <xdr:to>
      <xdr:col>55</xdr:col>
      <xdr:colOff>0</xdr:colOff>
      <xdr:row>78</xdr:row>
      <xdr:rowOff>129299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0173"/>
          <a:ext cx="838200" cy="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121420</xdr:rowOff>
    </xdr:from>
    <xdr:to>
      <xdr:col>50</xdr:col>
      <xdr:colOff>114300</xdr:colOff>
      <xdr:row>78</xdr:row>
      <xdr:rowOff>129299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452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121420</xdr:rowOff>
    </xdr:from>
    <xdr:to>
      <xdr:col>45</xdr:col>
      <xdr:colOff>177800</xdr:colOff>
      <xdr:row>78</xdr:row>
      <xdr:rowOff>129532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4520"/>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110739</xdr:rowOff>
    </xdr:from>
    <xdr:to>
      <xdr:col>41</xdr:col>
      <xdr:colOff>50800</xdr:colOff>
      <xdr:row>78</xdr:row>
      <xdr:rowOff>129532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83839"/>
          <a:ext cx="889000" cy="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56273</xdr:rowOff>
    </xdr:from>
    <xdr:to>
      <xdr:col>55</xdr:col>
      <xdr:colOff>50800</xdr:colOff>
      <xdr:row>78</xdr:row>
      <xdr:rowOff>157873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78499</xdr:rowOff>
    </xdr:from>
    <xdr:to>
      <xdr:col>50</xdr:col>
      <xdr:colOff>165100</xdr:colOff>
      <xdr:row>79</xdr:row>
      <xdr:rowOff>8649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171226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70620</xdr:rowOff>
    </xdr:from>
    <xdr:to>
      <xdr:col>46</xdr:col>
      <xdr:colOff>38100</xdr:colOff>
      <xdr:row>79</xdr:row>
      <xdr:rowOff>770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78732</xdr:rowOff>
    </xdr:from>
    <xdr:to>
      <xdr:col>41</xdr:col>
      <xdr:colOff>101600</xdr:colOff>
      <xdr:row>79</xdr:row>
      <xdr:rowOff>8882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59939</xdr:rowOff>
    </xdr:from>
    <xdr:to>
      <xdr:col>36</xdr:col>
      <xdr:colOff>165100</xdr:colOff>
      <xdr:row>78</xdr:row>
      <xdr:rowOff>161539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152666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48256</xdr:rowOff>
    </xdr:from>
    <xdr:to>
      <xdr:col>55</xdr:col>
      <xdr:colOff>0</xdr:colOff>
      <xdr:row>97</xdr:row>
      <xdr:rowOff>81283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8906"/>
          <a:ext cx="838200" cy="3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22986</xdr:rowOff>
    </xdr:from>
    <xdr:to>
      <xdr:col>50</xdr:col>
      <xdr:colOff>114300</xdr:colOff>
      <xdr:row>97</xdr:row>
      <xdr:rowOff>81283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3636"/>
          <a:ext cx="889000" cy="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98465</xdr:rowOff>
    </xdr:from>
    <xdr:to>
      <xdr:col>45</xdr:col>
      <xdr:colOff>177800</xdr:colOff>
      <xdr:row>97</xdr:row>
      <xdr:rowOff>22986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57665"/>
          <a:ext cx="889000" cy="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98465</xdr:rowOff>
    </xdr:from>
    <xdr:to>
      <xdr:col>41</xdr:col>
      <xdr:colOff>50800</xdr:colOff>
      <xdr:row>97</xdr:row>
      <xdr:rowOff>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57665"/>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168906</xdr:rowOff>
    </xdr:from>
    <xdr:to>
      <xdr:col>55</xdr:col>
      <xdr:colOff>50800</xdr:colOff>
      <xdr:row>97</xdr:row>
      <xdr:rowOff>99056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147333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30483</xdr:rowOff>
    </xdr:from>
    <xdr:to>
      <xdr:col>50</xdr:col>
      <xdr:colOff>165100</xdr:colOff>
      <xdr:row>97</xdr:row>
      <xdr:rowOff>132083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123210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143636</xdr:rowOff>
    </xdr:from>
    <xdr:to>
      <xdr:col>46</xdr:col>
      <xdr:colOff>38100</xdr:colOff>
      <xdr:row>97</xdr:row>
      <xdr:rowOff>73786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90313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47665</xdr:rowOff>
    </xdr:from>
    <xdr:to>
      <xdr:col>41</xdr:col>
      <xdr:colOff>101600</xdr:colOff>
      <xdr:row>96</xdr:row>
      <xdr:rowOff>149265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165792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130350</xdr:rowOff>
    </xdr:from>
    <xdr:to>
      <xdr:col>36</xdr:col>
      <xdr:colOff>165100</xdr:colOff>
      <xdr:row>97</xdr:row>
      <xdr:rowOff>60500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77027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22211</xdr:rowOff>
    </xdr:from>
    <xdr:to>
      <xdr:col>85</xdr:col>
      <xdr:colOff>127000</xdr:colOff>
      <xdr:row>38</xdr:row>
      <xdr:rowOff>22806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731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21737</xdr:rowOff>
    </xdr:from>
    <xdr:to>
      <xdr:col>81</xdr:col>
      <xdr:colOff>50800</xdr:colOff>
      <xdr:row>38</xdr:row>
      <xdr:rowOff>22211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6837"/>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21737</xdr:rowOff>
    </xdr:from>
    <xdr:to>
      <xdr:col>76</xdr:col>
      <xdr:colOff>114300</xdr:colOff>
      <xdr:row>38</xdr:row>
      <xdr:rowOff>25326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6837"/>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140260</xdr:rowOff>
    </xdr:from>
    <xdr:to>
      <xdr:col>71</xdr:col>
      <xdr:colOff>177800</xdr:colOff>
      <xdr:row>38</xdr:row>
      <xdr:rowOff>25326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83910"/>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143455</xdr:rowOff>
    </xdr:from>
    <xdr:to>
      <xdr:col>85</xdr:col>
      <xdr:colOff>177800</xdr:colOff>
      <xdr:row>38</xdr:row>
      <xdr:rowOff>73605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142861</xdr:rowOff>
    </xdr:from>
    <xdr:to>
      <xdr:col>81</xdr:col>
      <xdr:colOff>101600</xdr:colOff>
      <xdr:row>38</xdr:row>
      <xdr:rowOff>73011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64138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7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142387</xdr:rowOff>
    </xdr:from>
    <xdr:to>
      <xdr:col>76</xdr:col>
      <xdr:colOff>165100</xdr:colOff>
      <xdr:row>38</xdr:row>
      <xdr:rowOff>72537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63664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145976</xdr:rowOff>
    </xdr:from>
    <xdr:to>
      <xdr:col>72</xdr:col>
      <xdr:colOff>38100</xdr:colOff>
      <xdr:row>38</xdr:row>
      <xdr:rowOff>76126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67253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46333" y="658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89460</xdr:rowOff>
    </xdr:from>
    <xdr:to>
      <xdr:col>67</xdr:col>
      <xdr:colOff>101600</xdr:colOff>
      <xdr:row>38</xdr:row>
      <xdr:rowOff>19610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10737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37338</xdr:rowOff>
    </xdr:from>
    <xdr:to>
      <xdr:col>85</xdr:col>
      <xdr:colOff>127000</xdr:colOff>
      <xdr:row>74</xdr:row>
      <xdr:rowOff>38329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72463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37338</xdr:rowOff>
    </xdr:from>
    <xdr:to>
      <xdr:col>81</xdr:col>
      <xdr:colOff>50800</xdr:colOff>
      <xdr:row>74</xdr:row>
      <xdr:rowOff>64516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24638"/>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64516</xdr:rowOff>
    </xdr:from>
    <xdr:to>
      <xdr:col>76</xdr:col>
      <xdr:colOff>114300</xdr:colOff>
      <xdr:row>74</xdr:row>
      <xdr:rowOff>101511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51816"/>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101511</xdr:rowOff>
    </xdr:from>
    <xdr:to>
      <xdr:col>71</xdr:col>
      <xdr:colOff>177800</xdr:colOff>
      <xdr:row>75</xdr:row>
      <xdr:rowOff>10376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8881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158979</xdr:rowOff>
    </xdr:from>
    <xdr:to>
      <xdr:col>85</xdr:col>
      <xdr:colOff>177800</xdr:colOff>
      <xdr:row>74</xdr:row>
      <xdr:rowOff>89129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10406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2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157988</xdr:rowOff>
    </xdr:from>
    <xdr:to>
      <xdr:col>81</xdr:col>
      <xdr:colOff>101600</xdr:colOff>
      <xdr:row>74</xdr:row>
      <xdr:rowOff>88138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104665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13716</xdr:rowOff>
    </xdr:from>
    <xdr:to>
      <xdr:col>76</xdr:col>
      <xdr:colOff>165100</xdr:colOff>
      <xdr:row>74</xdr:row>
      <xdr:rowOff>115316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131843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50711</xdr:rowOff>
    </xdr:from>
    <xdr:to>
      <xdr:col>72</xdr:col>
      <xdr:colOff>38100</xdr:colOff>
      <xdr:row>74</xdr:row>
      <xdr:rowOff>152311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168838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131026</xdr:rowOff>
    </xdr:from>
    <xdr:to>
      <xdr:col>67</xdr:col>
      <xdr:colOff>101600</xdr:colOff>
      <xdr:row>75</xdr:row>
      <xdr:rowOff>61176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77703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123996</xdr:rowOff>
    </xdr:from>
    <xdr:to>
      <xdr:col>85</xdr:col>
      <xdr:colOff>127000</xdr:colOff>
      <xdr:row>98</xdr:row>
      <xdr:rowOff>128384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26096"/>
          <a:ext cx="8382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123996</xdr:rowOff>
    </xdr:from>
    <xdr:to>
      <xdr:col>81</xdr:col>
      <xdr:colOff>50800</xdr:colOff>
      <xdr:row>98</xdr:row>
      <xdr:rowOff>165653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6096"/>
          <a:ext cx="8890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46606</xdr:rowOff>
    </xdr:from>
    <xdr:to>
      <xdr:col>76</xdr:col>
      <xdr:colOff>114300</xdr:colOff>
      <xdr:row>98</xdr:row>
      <xdr:rowOff>165653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77256"/>
          <a:ext cx="889000" cy="29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46606</xdr:rowOff>
    </xdr:from>
    <xdr:to>
      <xdr:col>71</xdr:col>
      <xdr:colOff>177800</xdr:colOff>
      <xdr:row>97</xdr:row>
      <xdr:rowOff>100358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77256"/>
          <a:ext cx="889000" cy="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77584</xdr:rowOff>
    </xdr:from>
    <xdr:to>
      <xdr:col>85</xdr:col>
      <xdr:colOff>177800</xdr:colOff>
      <xdr:row>99</xdr:row>
      <xdr:rowOff>7734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163961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73196</xdr:rowOff>
    </xdr:from>
    <xdr:to>
      <xdr:col>81</xdr:col>
      <xdr:colOff>101600</xdr:colOff>
      <xdr:row>99</xdr:row>
      <xdr:rowOff>3346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165923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114853</xdr:rowOff>
    </xdr:from>
    <xdr:to>
      <xdr:col>76</xdr:col>
      <xdr:colOff>165100</xdr:colOff>
      <xdr:row>99</xdr:row>
      <xdr:rowOff>45003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36130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0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167256</xdr:rowOff>
    </xdr:from>
    <xdr:to>
      <xdr:col>72</xdr:col>
      <xdr:colOff>38100</xdr:colOff>
      <xdr:row>97</xdr:row>
      <xdr:rowOff>97406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88533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49558</xdr:rowOff>
    </xdr:from>
    <xdr:to>
      <xdr:col>67</xdr:col>
      <xdr:colOff>101600</xdr:colOff>
      <xdr:row>97</xdr:row>
      <xdr:rowOff>151158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167685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83716</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27366"/>
          <a:ext cx="838200" cy="22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32916</xdr:rowOff>
    </xdr:from>
    <xdr:to>
      <xdr:col>116</xdr:col>
      <xdr:colOff>114300</xdr:colOff>
      <xdr:row>37</xdr:row>
      <xdr:rowOff>134516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55793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134633</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07283"/>
          <a:ext cx="838200" cy="25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83833</xdr:rowOff>
    </xdr:from>
    <xdr:to>
      <xdr:col>116</xdr:col>
      <xdr:colOff>114300</xdr:colOff>
      <xdr:row>58</xdr:row>
      <xdr:rowOff>13983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106710</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0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82482</xdr:rowOff>
    </xdr:from>
    <xdr:to>
      <xdr:col>116</xdr:col>
      <xdr:colOff>63500</xdr:colOff>
      <xdr:row>73</xdr:row>
      <xdr:rowOff>130899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255432"/>
          <a:ext cx="838200" cy="39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82482</xdr:rowOff>
    </xdr:from>
    <xdr:to>
      <xdr:col>111</xdr:col>
      <xdr:colOff>177800</xdr:colOff>
      <xdr:row>71</xdr:row>
      <xdr:rowOff>168961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255432"/>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168961</xdr:rowOff>
    </xdr:from>
    <xdr:to>
      <xdr:col>107</xdr:col>
      <xdr:colOff>50800</xdr:colOff>
      <xdr:row>72</xdr:row>
      <xdr:rowOff>21948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341911"/>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21948</xdr:rowOff>
    </xdr:from>
    <xdr:to>
      <xdr:col>102</xdr:col>
      <xdr:colOff>114300</xdr:colOff>
      <xdr:row>72</xdr:row>
      <xdr:rowOff>91283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66348"/>
          <a:ext cx="8890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80099</xdr:rowOff>
    </xdr:from>
    <xdr:to>
      <xdr:col>116</xdr:col>
      <xdr:colOff>114300</xdr:colOff>
      <xdr:row>74</xdr:row>
      <xdr:rowOff>10249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102976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31682</xdr:rowOff>
    </xdr:from>
    <xdr:to>
      <xdr:col>112</xdr:col>
      <xdr:colOff>38100</xdr:colOff>
      <xdr:row>71</xdr:row>
      <xdr:rowOff>133282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149809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7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118161</xdr:rowOff>
    </xdr:from>
    <xdr:to>
      <xdr:col>107</xdr:col>
      <xdr:colOff>101600</xdr:colOff>
      <xdr:row>72</xdr:row>
      <xdr:rowOff>48311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64838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0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142598</xdr:rowOff>
    </xdr:from>
    <xdr:to>
      <xdr:col>102</xdr:col>
      <xdr:colOff>165100</xdr:colOff>
      <xdr:row>72</xdr:row>
      <xdr:rowOff>72748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89275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40483</xdr:rowOff>
    </xdr:from>
    <xdr:to>
      <xdr:col>98</xdr:col>
      <xdr:colOff>38100</xdr:colOff>
      <xdr:row>72</xdr:row>
      <xdr:rowOff>142083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158610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kumimoji="1" lang="ja-JP" altLang="en-US" sz="1300">
              <a:latin typeface="ＭＳ Ｐゴシック" panose="020B0600070205080204" pitchFamily="50" charset="-128"/>
              <a:ea typeface="ＭＳ Ｐゴシック" panose="020B0600070205080204" pitchFamily="50" charset="-128"/>
            </a:rPr>
            <a:t>あああああああああ</a:t>
          </a:r>
          <a:endParaRPr kumimoji="1" lang="en-US" altLang="ja-JP" sz="1300">
            <a:latin typeface="ＭＳ Ｐゴシック" panose="020B0600070205080204" pitchFamily="50" charset="-128"/>
            <a:ea typeface="ＭＳ Ｐゴシック" panose="020B0600070205080204" pitchFamily="50" charset="-128"/>
          </a:endParaRPr>
        </a:p>
        <a:p>
          <a:pPr algn="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25400</xdr:colOff>
      <xdr:row>105</xdr:row>
      <xdr:rowOff>95250</xdr:rowOff>
    </xdr:from>
    <xdr:to>
      <xdr:col>120</xdr:col>
      <xdr:colOff>88900</xdr:colOff>
      <xdr:row>114</xdr:row>
      <xdr:rowOff>104775</xdr:rowOff>
    </xdr:to>
    <xdr:sp macro="" textlink="" fLocksText="0">
      <xdr:nvSpPr>
        <xdr:cNvPr id="937" name="テキスト ボックス 936">
          <a:extLst>
            <a:ext uri="{FF2B5EF4-FFF2-40B4-BE49-F238E27FC236}">
              <a16:creationId xmlns:a16="http://schemas.microsoft.com/office/drawing/2014/main" id="{88D4AAA4-1BE5-4069-A331-9E8B593D777F}"/>
            </a:ext>
          </a:extLst>
        </xdr:cNvPr>
        <xdr:cNvSpPr txBox="1"/>
      </xdr:nvSpPr>
      <xdr:spPr>
        <a:xfrm>
          <a:off x="787400" y="18097500"/>
          <a:ext cx="22161500" cy="15525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および公債費について、類似団体平均より大きくなっている。人件費は給与改定や会計年度任用職員の勤勉手当支給によるもの、また公債費については元利償還金の高止まりが要因である。今後も高水準で推移していくと考えられるため、会計年度任用職員の適正な配置や新規発行債の抑制等を引き続き取り組んで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109220</xdr:rowOff>
    </xdr:from>
    <xdr:to>
      <xdr:col>24</xdr:col>
      <xdr:colOff>63500</xdr:colOff>
      <xdr:row>35</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9970"/>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158369</xdr:rowOff>
    </xdr:from>
    <xdr:to>
      <xdr:col>19</xdr:col>
      <xdr:colOff>177800</xdr:colOff>
      <xdr:row>36</xdr:row>
      <xdr:rowOff>5016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91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7216"/>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34544</xdr:rowOff>
    </xdr:from>
    <xdr:to>
      <xdr:col>10</xdr:col>
      <xdr:colOff>114300</xdr:colOff>
      <xdr:row>36</xdr:row>
      <xdr:rowOff>42354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74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107569</xdr:rowOff>
    </xdr:from>
    <xdr:to>
      <xdr:col>20</xdr:col>
      <xdr:colOff>38100</xdr:colOff>
      <xdr:row>36</xdr:row>
      <xdr:rowOff>37719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54246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125666</xdr:rowOff>
    </xdr:from>
    <xdr:to>
      <xdr:col>15</xdr:col>
      <xdr:colOff>101600</xdr:colOff>
      <xdr:row>36</xdr:row>
      <xdr:rowOff>55816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163004</xdr:rowOff>
    </xdr:from>
    <xdr:to>
      <xdr:col>6</xdr:col>
      <xdr:colOff>38100</xdr:colOff>
      <xdr:row>36</xdr:row>
      <xdr:rowOff>93154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109681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72511</xdr:rowOff>
    </xdr:from>
    <xdr:to>
      <xdr:col>24</xdr:col>
      <xdr:colOff>63500</xdr:colOff>
      <xdr:row>57</xdr:row>
      <xdr:rowOff>91410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5161"/>
          <a:ext cx="838200" cy="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91410</xdr:rowOff>
    </xdr:from>
    <xdr:to>
      <xdr:col>19</xdr:col>
      <xdr:colOff>177800</xdr:colOff>
      <xdr:row>57</xdr:row>
      <xdr:rowOff>118822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4060"/>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33169</xdr:rowOff>
    </xdr:from>
    <xdr:to>
      <xdr:col>15</xdr:col>
      <xdr:colOff>50800</xdr:colOff>
      <xdr:row>57</xdr:row>
      <xdr:rowOff>118822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5819"/>
          <a:ext cx="889000" cy="8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4239</xdr:rowOff>
    </xdr:from>
    <xdr:to>
      <xdr:col>10</xdr:col>
      <xdr:colOff>114300</xdr:colOff>
      <xdr:row>57</xdr:row>
      <xdr:rowOff>33169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33989"/>
          <a:ext cx="889000" cy="3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21711</xdr:rowOff>
    </xdr:from>
    <xdr:to>
      <xdr:col>24</xdr:col>
      <xdr:colOff>114300</xdr:colOff>
      <xdr:row>57</xdr:row>
      <xdr:rowOff>123311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40610</xdr:rowOff>
    </xdr:from>
    <xdr:to>
      <xdr:col>20</xdr:col>
      <xdr:colOff>38100</xdr:colOff>
      <xdr:row>57</xdr:row>
      <xdr:rowOff>142210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133337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68022</xdr:rowOff>
    </xdr:from>
    <xdr:to>
      <xdr:col>15</xdr:col>
      <xdr:colOff>101600</xdr:colOff>
      <xdr:row>57</xdr:row>
      <xdr:rowOff>169622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160749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153819</xdr:rowOff>
    </xdr:from>
    <xdr:to>
      <xdr:col>10</xdr:col>
      <xdr:colOff>165100</xdr:colOff>
      <xdr:row>57</xdr:row>
      <xdr:rowOff>83969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75096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4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124889</xdr:rowOff>
    </xdr:from>
    <xdr:to>
      <xdr:col>6</xdr:col>
      <xdr:colOff>38100</xdr:colOff>
      <xdr:row>55</xdr:row>
      <xdr:rowOff>55039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71566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5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140088</xdr:rowOff>
    </xdr:from>
    <xdr:to>
      <xdr:col>24</xdr:col>
      <xdr:colOff>63500</xdr:colOff>
      <xdr:row>76</xdr:row>
      <xdr:rowOff>157767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8838"/>
          <a:ext cx="838200" cy="18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157767</xdr:rowOff>
    </xdr:from>
    <xdr:to>
      <xdr:col>19</xdr:col>
      <xdr:colOff>177800</xdr:colOff>
      <xdr:row>77</xdr:row>
      <xdr:rowOff>96357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7967"/>
          <a:ext cx="889000" cy="1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27808</xdr:rowOff>
    </xdr:from>
    <xdr:to>
      <xdr:col>15</xdr:col>
      <xdr:colOff>50800</xdr:colOff>
      <xdr:row>77</xdr:row>
      <xdr:rowOff>96357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9458"/>
          <a:ext cx="889000" cy="6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27808</xdr:rowOff>
    </xdr:from>
    <xdr:to>
      <xdr:col>10</xdr:col>
      <xdr:colOff>114300</xdr:colOff>
      <xdr:row>78</xdr:row>
      <xdr:rowOff>21202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9458"/>
          <a:ext cx="889000" cy="16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89288</xdr:rowOff>
    </xdr:from>
    <xdr:to>
      <xdr:col>24</xdr:col>
      <xdr:colOff>114300</xdr:colOff>
      <xdr:row>76</xdr:row>
      <xdr:rowOff>19438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67715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106967</xdr:rowOff>
    </xdr:from>
    <xdr:to>
      <xdr:col>20</xdr:col>
      <xdr:colOff>38100</xdr:colOff>
      <xdr:row>77</xdr:row>
      <xdr:rowOff>37117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45557</xdr:rowOff>
    </xdr:from>
    <xdr:to>
      <xdr:col>15</xdr:col>
      <xdr:colOff>101600</xdr:colOff>
      <xdr:row>77</xdr:row>
      <xdr:rowOff>147157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138284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148458</xdr:rowOff>
    </xdr:from>
    <xdr:to>
      <xdr:col>10</xdr:col>
      <xdr:colOff>165100</xdr:colOff>
      <xdr:row>77</xdr:row>
      <xdr:rowOff>78608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69735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7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141852</xdr:rowOff>
    </xdr:from>
    <xdr:to>
      <xdr:col>6</xdr:col>
      <xdr:colOff>38100</xdr:colOff>
      <xdr:row>78</xdr:row>
      <xdr:rowOff>72002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63129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170670</xdr:rowOff>
    </xdr:from>
    <xdr:to>
      <xdr:col>24</xdr:col>
      <xdr:colOff>63500</xdr:colOff>
      <xdr:row>98</xdr:row>
      <xdr:rowOff>42731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01320"/>
          <a:ext cx="8382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170670</xdr:rowOff>
    </xdr:from>
    <xdr:to>
      <xdr:col>19</xdr:col>
      <xdr:colOff>177800</xdr:colOff>
      <xdr:row>98</xdr:row>
      <xdr:rowOff>96265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1320"/>
          <a:ext cx="889000" cy="9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96265</xdr:rowOff>
    </xdr:from>
    <xdr:to>
      <xdr:col>15</xdr:col>
      <xdr:colOff>50800</xdr:colOff>
      <xdr:row>98</xdr:row>
      <xdr:rowOff>100958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98365"/>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100958</xdr:rowOff>
    </xdr:from>
    <xdr:to>
      <xdr:col>10</xdr:col>
      <xdr:colOff>114300</xdr:colOff>
      <xdr:row>98</xdr:row>
      <xdr:rowOff>146340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3058"/>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163381</xdr:rowOff>
    </xdr:from>
    <xdr:to>
      <xdr:col>24</xdr:col>
      <xdr:colOff>114300</xdr:colOff>
      <xdr:row>98</xdr:row>
      <xdr:rowOff>93531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141808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119870</xdr:rowOff>
    </xdr:from>
    <xdr:to>
      <xdr:col>20</xdr:col>
      <xdr:colOff>38100</xdr:colOff>
      <xdr:row>98</xdr:row>
      <xdr:rowOff>50020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41147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45465</xdr:rowOff>
    </xdr:from>
    <xdr:to>
      <xdr:col>15</xdr:col>
      <xdr:colOff>101600</xdr:colOff>
      <xdr:row>98</xdr:row>
      <xdr:rowOff>147065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138192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50158</xdr:rowOff>
    </xdr:from>
    <xdr:to>
      <xdr:col>10</xdr:col>
      <xdr:colOff>165100</xdr:colOff>
      <xdr:row>98</xdr:row>
      <xdr:rowOff>151758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95540</xdr:rowOff>
    </xdr:from>
    <xdr:to>
      <xdr:col>6</xdr:col>
      <xdr:colOff>38100</xdr:colOff>
      <xdr:row>99</xdr:row>
      <xdr:rowOff>25690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16817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xdr:rowOff>
    </xdr:from>
    <xdr:to>
      <xdr:col>55</xdr:col>
      <xdr:colOff>0</xdr:colOff>
      <xdr:row>39</xdr:row>
      <xdr:rowOff>16637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632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14351</xdr:rowOff>
    </xdr:from>
    <xdr:to>
      <xdr:col>50</xdr:col>
      <xdr:colOff>114300</xdr:colOff>
      <xdr:row>39</xdr:row>
      <xdr:rowOff>16637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0090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7874</xdr:rowOff>
    </xdr:from>
    <xdr:to>
      <xdr:col>45</xdr:col>
      <xdr:colOff>177800</xdr:colOff>
      <xdr:row>39</xdr:row>
      <xdr:rowOff>14351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442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7874</xdr:rowOff>
    </xdr:from>
    <xdr:to>
      <xdr:col>41</xdr:col>
      <xdr:colOff>50800</xdr:colOff>
      <xdr:row>39</xdr:row>
      <xdr:rowOff>11684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442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130429</xdr:rowOff>
    </xdr:from>
    <xdr:to>
      <xdr:col>55</xdr:col>
      <xdr:colOff>50800</xdr:colOff>
      <xdr:row>39</xdr:row>
      <xdr:rowOff>60579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45356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0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137287</xdr:rowOff>
    </xdr:from>
    <xdr:to>
      <xdr:col>50</xdr:col>
      <xdr:colOff>165100</xdr:colOff>
      <xdr:row>39</xdr:row>
      <xdr:rowOff>67437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58564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135001</xdr:rowOff>
    </xdr:from>
    <xdr:to>
      <xdr:col>46</xdr:col>
      <xdr:colOff>38100</xdr:colOff>
      <xdr:row>39</xdr:row>
      <xdr:rowOff>65151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56278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42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128524</xdr:rowOff>
    </xdr:from>
    <xdr:to>
      <xdr:col>41</xdr:col>
      <xdr:colOff>101600</xdr:colOff>
      <xdr:row>39</xdr:row>
      <xdr:rowOff>58674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49801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36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53611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137103</xdr:rowOff>
    </xdr:from>
    <xdr:to>
      <xdr:col>55</xdr:col>
      <xdr:colOff>0</xdr:colOff>
      <xdr:row>57</xdr:row>
      <xdr:rowOff>154770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09753"/>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137103</xdr:rowOff>
    </xdr:from>
    <xdr:to>
      <xdr:col>50</xdr:col>
      <xdr:colOff>114300</xdr:colOff>
      <xdr:row>57</xdr:row>
      <xdr:rowOff>148999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09753"/>
          <a:ext cx="8890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148999</xdr:rowOff>
    </xdr:from>
    <xdr:to>
      <xdr:col>45</xdr:col>
      <xdr:colOff>177800</xdr:colOff>
      <xdr:row>57</xdr:row>
      <xdr:rowOff>169468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1649"/>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169468</xdr:rowOff>
    </xdr:from>
    <xdr:to>
      <xdr:col>41</xdr:col>
      <xdr:colOff>50800</xdr:colOff>
      <xdr:row>58</xdr:row>
      <xdr:rowOff>15260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4211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103970</xdr:rowOff>
    </xdr:from>
    <xdr:to>
      <xdr:col>55</xdr:col>
      <xdr:colOff>50800</xdr:colOff>
      <xdr:row>58</xdr:row>
      <xdr:rowOff>34120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86303</xdr:rowOff>
    </xdr:from>
    <xdr:to>
      <xdr:col>50</xdr:col>
      <xdr:colOff>165100</xdr:colOff>
      <xdr:row>58</xdr:row>
      <xdr:rowOff>16453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98199</xdr:rowOff>
    </xdr:from>
    <xdr:to>
      <xdr:col>46</xdr:col>
      <xdr:colOff>38100</xdr:colOff>
      <xdr:row>58</xdr:row>
      <xdr:rowOff>28349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19476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118668</xdr:rowOff>
    </xdr:from>
    <xdr:to>
      <xdr:col>41</xdr:col>
      <xdr:colOff>101600</xdr:colOff>
      <xdr:row>58</xdr:row>
      <xdr:rowOff>48818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39945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135910</xdr:rowOff>
    </xdr:from>
    <xdr:to>
      <xdr:col>36</xdr:col>
      <xdr:colOff>165100</xdr:colOff>
      <xdr:row>58</xdr:row>
      <xdr:rowOff>66060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57187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158845</xdr:rowOff>
    </xdr:from>
    <xdr:to>
      <xdr:col>55</xdr:col>
      <xdr:colOff>0</xdr:colOff>
      <xdr:row>77</xdr:row>
      <xdr:rowOff>41039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17595"/>
          <a:ext cx="838200" cy="22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157093</xdr:rowOff>
    </xdr:from>
    <xdr:to>
      <xdr:col>50</xdr:col>
      <xdr:colOff>114300</xdr:colOff>
      <xdr:row>75</xdr:row>
      <xdr:rowOff>158845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72943"/>
          <a:ext cx="889000" cy="3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157093</xdr:rowOff>
    </xdr:from>
    <xdr:to>
      <xdr:col>45</xdr:col>
      <xdr:colOff>177800</xdr:colOff>
      <xdr:row>74</xdr:row>
      <xdr:rowOff>149949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72943"/>
          <a:ext cx="889000" cy="16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6064</xdr:rowOff>
    </xdr:from>
    <xdr:to>
      <xdr:col>41</xdr:col>
      <xdr:colOff>50800</xdr:colOff>
      <xdr:row>74</xdr:row>
      <xdr:rowOff>149949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693364"/>
          <a:ext cx="889000" cy="14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161689</xdr:rowOff>
    </xdr:from>
    <xdr:to>
      <xdr:col>55</xdr:col>
      <xdr:colOff>50800</xdr:colOff>
      <xdr:row>77</xdr:row>
      <xdr:rowOff>91839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140116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108045</xdr:rowOff>
    </xdr:from>
    <xdr:to>
      <xdr:col>50</xdr:col>
      <xdr:colOff>165100</xdr:colOff>
      <xdr:row>76</xdr:row>
      <xdr:rowOff>38196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66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54722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106293</xdr:rowOff>
    </xdr:from>
    <xdr:to>
      <xdr:col>46</xdr:col>
      <xdr:colOff>38100</xdr:colOff>
      <xdr:row>74</xdr:row>
      <xdr:rowOff>36443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52970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99149</xdr:rowOff>
    </xdr:from>
    <xdr:to>
      <xdr:col>41</xdr:col>
      <xdr:colOff>101600</xdr:colOff>
      <xdr:row>75</xdr:row>
      <xdr:rowOff>29299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45826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126714</xdr:rowOff>
    </xdr:from>
    <xdr:to>
      <xdr:col>36</xdr:col>
      <xdr:colOff>165100</xdr:colOff>
      <xdr:row>74</xdr:row>
      <xdr:rowOff>56864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6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73391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143847</xdr:rowOff>
    </xdr:from>
    <xdr:to>
      <xdr:col>55</xdr:col>
      <xdr:colOff>0</xdr:colOff>
      <xdr:row>97</xdr:row>
      <xdr:rowOff>64381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3047"/>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64381</xdr:rowOff>
    </xdr:from>
    <xdr:to>
      <xdr:col>50</xdr:col>
      <xdr:colOff>114300</xdr:colOff>
      <xdr:row>97</xdr:row>
      <xdr:rowOff>85654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95031"/>
          <a:ext cx="889000" cy="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85654</xdr:rowOff>
    </xdr:from>
    <xdr:to>
      <xdr:col>45</xdr:col>
      <xdr:colOff>177800</xdr:colOff>
      <xdr:row>97</xdr:row>
      <xdr:rowOff>91201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6304"/>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85923</xdr:rowOff>
    </xdr:from>
    <xdr:to>
      <xdr:col>41</xdr:col>
      <xdr:colOff>50800</xdr:colOff>
      <xdr:row>97</xdr:row>
      <xdr:rowOff>91201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6573"/>
          <a:ext cx="889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93047</xdr:rowOff>
    </xdr:from>
    <xdr:to>
      <xdr:col>55</xdr:col>
      <xdr:colOff>50800</xdr:colOff>
      <xdr:row>97</xdr:row>
      <xdr:rowOff>23197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71474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13581</xdr:rowOff>
    </xdr:from>
    <xdr:to>
      <xdr:col>50</xdr:col>
      <xdr:colOff>165100</xdr:colOff>
      <xdr:row>97</xdr:row>
      <xdr:rowOff>115181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106308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34854</xdr:rowOff>
    </xdr:from>
    <xdr:to>
      <xdr:col>46</xdr:col>
      <xdr:colOff>38100</xdr:colOff>
      <xdr:row>97</xdr:row>
      <xdr:rowOff>136454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127581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40401</xdr:rowOff>
    </xdr:from>
    <xdr:to>
      <xdr:col>41</xdr:col>
      <xdr:colOff>101600</xdr:colOff>
      <xdr:row>97</xdr:row>
      <xdr:rowOff>142001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35123</xdr:rowOff>
    </xdr:from>
    <xdr:to>
      <xdr:col>36</xdr:col>
      <xdr:colOff>165100</xdr:colOff>
      <xdr:row>97</xdr:row>
      <xdr:rowOff>136723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127850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132785</xdr:rowOff>
    </xdr:from>
    <xdr:to>
      <xdr:col>85</xdr:col>
      <xdr:colOff>127000</xdr:colOff>
      <xdr:row>37</xdr:row>
      <xdr:rowOff>137623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76435"/>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132785</xdr:rowOff>
    </xdr:from>
    <xdr:to>
      <xdr:col>81</xdr:col>
      <xdr:colOff>50800</xdr:colOff>
      <xdr:row>38</xdr:row>
      <xdr:rowOff>38392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6435"/>
          <a:ext cx="889000" cy="7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73997</xdr:rowOff>
    </xdr:from>
    <xdr:to>
      <xdr:col>76</xdr:col>
      <xdr:colOff>114300</xdr:colOff>
      <xdr:row>38</xdr:row>
      <xdr:rowOff>38392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46197"/>
          <a:ext cx="889000" cy="30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73997</xdr:rowOff>
    </xdr:from>
    <xdr:to>
      <xdr:col>71</xdr:col>
      <xdr:colOff>177800</xdr:colOff>
      <xdr:row>36</xdr:row>
      <xdr:rowOff>116402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46197"/>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86823</xdr:rowOff>
    </xdr:from>
    <xdr:to>
      <xdr:col>85</xdr:col>
      <xdr:colOff>177800</xdr:colOff>
      <xdr:row>38</xdr:row>
      <xdr:rowOff>16973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109700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81985</xdr:rowOff>
    </xdr:from>
    <xdr:to>
      <xdr:col>81</xdr:col>
      <xdr:colOff>101600</xdr:colOff>
      <xdr:row>38</xdr:row>
      <xdr:rowOff>12135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28662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159042</xdr:rowOff>
    </xdr:from>
    <xdr:to>
      <xdr:col>76</xdr:col>
      <xdr:colOff>165100</xdr:colOff>
      <xdr:row>38</xdr:row>
      <xdr:rowOff>89192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105719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23197</xdr:rowOff>
    </xdr:from>
    <xdr:to>
      <xdr:col>72</xdr:col>
      <xdr:colOff>38100</xdr:colOff>
      <xdr:row>36</xdr:row>
      <xdr:rowOff>124797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141324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7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65602</xdr:rowOff>
    </xdr:from>
    <xdr:to>
      <xdr:col>67</xdr:col>
      <xdr:colOff>101600</xdr:colOff>
      <xdr:row>36</xdr:row>
      <xdr:rowOff>167202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163339</xdr:rowOff>
    </xdr:from>
    <xdr:to>
      <xdr:col>85</xdr:col>
      <xdr:colOff>127000</xdr:colOff>
      <xdr:row>58</xdr:row>
      <xdr:rowOff>40594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35989"/>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7904</xdr:rowOff>
    </xdr:from>
    <xdr:to>
      <xdr:col>81</xdr:col>
      <xdr:colOff>50800</xdr:colOff>
      <xdr:row>58</xdr:row>
      <xdr:rowOff>40594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5200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7904</xdr:rowOff>
    </xdr:from>
    <xdr:to>
      <xdr:col>76</xdr:col>
      <xdr:colOff>114300</xdr:colOff>
      <xdr:row>58</xdr:row>
      <xdr:rowOff>14713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200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14713</xdr:rowOff>
    </xdr:from>
    <xdr:to>
      <xdr:col>71</xdr:col>
      <xdr:colOff>177800</xdr:colOff>
      <xdr:row>58</xdr:row>
      <xdr:rowOff>56076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8813"/>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112539</xdr:rowOff>
    </xdr:from>
    <xdr:to>
      <xdr:col>85</xdr:col>
      <xdr:colOff>177800</xdr:colOff>
      <xdr:row>58</xdr:row>
      <xdr:rowOff>42689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135416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161244</xdr:rowOff>
    </xdr:from>
    <xdr:to>
      <xdr:col>81</xdr:col>
      <xdr:colOff>101600</xdr:colOff>
      <xdr:row>58</xdr:row>
      <xdr:rowOff>91394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107921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0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128554</xdr:rowOff>
    </xdr:from>
    <xdr:to>
      <xdr:col>76</xdr:col>
      <xdr:colOff>165100</xdr:colOff>
      <xdr:row>58</xdr:row>
      <xdr:rowOff>58704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75231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6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135363</xdr:rowOff>
    </xdr:from>
    <xdr:to>
      <xdr:col>72</xdr:col>
      <xdr:colOff>38100</xdr:colOff>
      <xdr:row>58</xdr:row>
      <xdr:rowOff>65513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82040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6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5276</xdr:rowOff>
    </xdr:from>
    <xdr:to>
      <xdr:col>67</xdr:col>
      <xdr:colOff>101600</xdr:colOff>
      <xdr:row>58</xdr:row>
      <xdr:rowOff>106876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123403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22211</xdr:rowOff>
    </xdr:from>
    <xdr:to>
      <xdr:col>85</xdr:col>
      <xdr:colOff>127000</xdr:colOff>
      <xdr:row>78</xdr:row>
      <xdr:rowOff>22805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5311"/>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21737</xdr:rowOff>
    </xdr:from>
    <xdr:to>
      <xdr:col>81</xdr:col>
      <xdr:colOff>50800</xdr:colOff>
      <xdr:row>78</xdr:row>
      <xdr:rowOff>22211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4837"/>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21737</xdr:rowOff>
    </xdr:from>
    <xdr:to>
      <xdr:col>76</xdr:col>
      <xdr:colOff>114300</xdr:colOff>
      <xdr:row>78</xdr:row>
      <xdr:rowOff>25326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4837"/>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140260</xdr:rowOff>
    </xdr:from>
    <xdr:to>
      <xdr:col>71</xdr:col>
      <xdr:colOff>177800</xdr:colOff>
      <xdr:row>78</xdr:row>
      <xdr:rowOff>25326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41910"/>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143455</xdr:rowOff>
    </xdr:from>
    <xdr:to>
      <xdr:col>85</xdr:col>
      <xdr:colOff>177800</xdr:colOff>
      <xdr:row>78</xdr:row>
      <xdr:rowOff>73605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142861</xdr:rowOff>
    </xdr:from>
    <xdr:to>
      <xdr:col>81</xdr:col>
      <xdr:colOff>101600</xdr:colOff>
      <xdr:row>78</xdr:row>
      <xdr:rowOff>73011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64138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437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142387</xdr:rowOff>
    </xdr:from>
    <xdr:to>
      <xdr:col>76</xdr:col>
      <xdr:colOff>165100</xdr:colOff>
      <xdr:row>78</xdr:row>
      <xdr:rowOff>72537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63664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43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145976</xdr:rowOff>
    </xdr:from>
    <xdr:to>
      <xdr:col>72</xdr:col>
      <xdr:colOff>38100</xdr:colOff>
      <xdr:row>78</xdr:row>
      <xdr:rowOff>76126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67253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440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89460</xdr:rowOff>
    </xdr:from>
    <xdr:to>
      <xdr:col>67</xdr:col>
      <xdr:colOff>101600</xdr:colOff>
      <xdr:row>78</xdr:row>
      <xdr:rowOff>19610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10737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37337</xdr:rowOff>
    </xdr:from>
    <xdr:to>
      <xdr:col>85</xdr:col>
      <xdr:colOff>127000</xdr:colOff>
      <xdr:row>94</xdr:row>
      <xdr:rowOff>38328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5363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37337</xdr:rowOff>
    </xdr:from>
    <xdr:to>
      <xdr:col>81</xdr:col>
      <xdr:colOff>50800</xdr:colOff>
      <xdr:row>94</xdr:row>
      <xdr:rowOff>64515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53637"/>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64515</xdr:rowOff>
    </xdr:from>
    <xdr:to>
      <xdr:col>76</xdr:col>
      <xdr:colOff>114300</xdr:colOff>
      <xdr:row>94</xdr:row>
      <xdr:rowOff>101512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180815"/>
          <a:ext cx="889000" cy="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101512</xdr:rowOff>
    </xdr:from>
    <xdr:to>
      <xdr:col>71</xdr:col>
      <xdr:colOff>177800</xdr:colOff>
      <xdr:row>95</xdr:row>
      <xdr:rowOff>10376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17812"/>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158978</xdr:rowOff>
    </xdr:from>
    <xdr:to>
      <xdr:col>85</xdr:col>
      <xdr:colOff>177800</xdr:colOff>
      <xdr:row>94</xdr:row>
      <xdr:rowOff>89128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10405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157987</xdr:rowOff>
    </xdr:from>
    <xdr:to>
      <xdr:col>81</xdr:col>
      <xdr:colOff>101600</xdr:colOff>
      <xdr:row>94</xdr:row>
      <xdr:rowOff>88137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104664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13715</xdr:rowOff>
    </xdr:from>
    <xdr:to>
      <xdr:col>76</xdr:col>
      <xdr:colOff>165100</xdr:colOff>
      <xdr:row>94</xdr:row>
      <xdr:rowOff>115315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131842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0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50712</xdr:rowOff>
    </xdr:from>
    <xdr:to>
      <xdr:col>72</xdr:col>
      <xdr:colOff>38100</xdr:colOff>
      <xdr:row>94</xdr:row>
      <xdr:rowOff>152312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168839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131026</xdr:rowOff>
    </xdr:from>
    <xdr:to>
      <xdr:col>67</xdr:col>
      <xdr:colOff>101600</xdr:colOff>
      <xdr:row>95</xdr:row>
      <xdr:rowOff>61176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77703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物価高騰対応重点支援地方創生臨時交付金に基づく低所得世帯支援給付金支給事業により大きく増加している。商工費は緊急経済対策商品券事業の皆減により減少している。土木費については下水道事業会計補助金の増加により増加している。教育費については学校教育施設や社会教育施設の改修事業により増加している。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年度より少し改善しているが、依然として類似団体平均より大変高くなっている。新規発行債の抑制により改善していきたい。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億円取り崩したため、財政調整基金残高は標準財政規模比で</a:t>
          </a:r>
          <a:r>
            <a:rPr kumimoji="1" lang="en-US" altLang="ja-JP" sz="1400">
              <a:latin typeface="ＭＳ ゴシック" pitchFamily="49" charset="-128"/>
              <a:ea typeface="ＭＳ ゴシック" pitchFamily="49" charset="-128"/>
            </a:rPr>
            <a:t>4.34</a:t>
          </a:r>
          <a:r>
            <a:rPr kumimoji="1" lang="ja-JP" altLang="en-US" sz="1400">
              <a:latin typeface="ＭＳ ゴシック" pitchFamily="49" charset="-128"/>
              <a:ea typeface="ＭＳ ゴシック" pitchFamily="49" charset="-128"/>
            </a:rPr>
            <a:t>％減少した。また、実質単年度収支が減少しているため、財政運営の改善に努めたい。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年度は後期高齢者医療特別会計と下水道事業会計において赤字が発生してしまったが、令和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年度については赤字は発生しなかった。すべての会計の黒字額は標準財政規模比で</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年間では最も大きくなった。一般会計等一部減少している会計もあるため、引き続き健全な財政運営に努めたい。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9011408</v>
      </c>
      <c r="BO4" s="371"/>
      <c r="BP4" s="371"/>
      <c r="BQ4" s="371"/>
      <c r="BR4" s="371"/>
      <c r="BS4" s="371"/>
      <c r="BT4" s="371"/>
      <c r="BU4" s="372"/>
      <c r="BV4" s="370">
        <v>8619386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2.8</v>
      </c>
      <c r="CU4" s="377"/>
      <c r="CV4" s="377"/>
      <c r="CW4" s="377"/>
      <c r="CX4" s="377"/>
      <c r="CY4" s="377"/>
      <c r="CZ4" s="377"/>
      <c r="DA4" s="378"/>
      <c r="DB4" s="376">
        <v>5.3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8736912</v>
      </c>
      <c r="BO5" s="408"/>
      <c r="BP5" s="408"/>
      <c r="BQ5" s="408"/>
      <c r="BR5" s="408"/>
      <c r="BS5" s="408"/>
      <c r="BT5" s="408"/>
      <c r="BU5" s="409"/>
      <c r="BV5" s="407">
        <v>8241681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v>
      </c>
      <c r="CU5" s="405"/>
      <c r="CV5" s="405"/>
      <c r="CW5" s="405"/>
      <c r="CX5" s="405"/>
      <c r="CY5" s="405"/>
      <c r="CZ5" s="405"/>
      <c r="DA5" s="406"/>
      <c r="DB5" s="404">
        <v>96.2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274496</v>
      </c>
      <c r="BO6" s="408"/>
      <c r="BP6" s="408"/>
      <c r="BQ6" s="408"/>
      <c r="BR6" s="408"/>
      <c r="BS6" s="408"/>
      <c r="BT6" s="408"/>
      <c r="BU6" s="409"/>
      <c r="BV6" s="407">
        <v>377705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97.3</v>
      </c>
      <c r="CU6" s="445"/>
      <c r="CV6" s="445"/>
      <c r="CW6" s="445"/>
      <c r="CX6" s="445"/>
      <c r="CY6" s="445"/>
      <c r="CZ6" s="445"/>
      <c r="DA6" s="446"/>
      <c r="DB6" s="444">
        <v>96.7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109387</v>
      </c>
      <c r="BO7" s="408"/>
      <c r="BP7" s="408"/>
      <c r="BQ7" s="408"/>
      <c r="BR7" s="408"/>
      <c r="BS7" s="408"/>
      <c r="BT7" s="408"/>
      <c r="BU7" s="409"/>
      <c r="BV7" s="407">
        <v>72194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5863824</v>
      </c>
      <c r="CU7" s="408"/>
      <c r="CV7" s="408"/>
      <c r="CW7" s="408"/>
      <c r="CX7" s="408"/>
      <c r="CY7" s="408"/>
      <c r="CZ7" s="408"/>
      <c r="DA7" s="409"/>
      <c r="DB7" s="407">
        <v>5774053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165109</v>
      </c>
      <c r="BO8" s="408"/>
      <c r="BP8" s="408"/>
      <c r="BQ8" s="408"/>
      <c r="BR8" s="408"/>
      <c r="BS8" s="408"/>
      <c r="BT8" s="408"/>
      <c r="BU8" s="409"/>
      <c r="BV8" s="407">
        <v>305511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12728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-140402</v>
      </c>
      <c r="BO9" s="408"/>
      <c r="BP9" s="408"/>
      <c r="BQ9" s="408"/>
      <c r="BR9" s="408"/>
      <c r="BS9" s="408"/>
      <c r="BT9" s="408"/>
      <c r="BU9" s="409"/>
      <c r="BV9" s="407">
        <v>24524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16.5</v>
      </c>
      <c r="CU9" s="405"/>
      <c r="CV9" s="405"/>
      <c r="CW9" s="405"/>
      <c r="CX9" s="405"/>
      <c r="CY9" s="405"/>
      <c r="CZ9" s="405"/>
      <c r="DA9" s="406"/>
      <c r="DB9" s="404">
        <v>17.600000000000001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14033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3008</v>
      </c>
      <c r="BO10" s="408"/>
      <c r="BP10" s="408"/>
      <c r="BQ10" s="408"/>
      <c r="BR10" s="408"/>
      <c r="BS10" s="408"/>
      <c r="BT10" s="408"/>
      <c r="BU10" s="409"/>
      <c r="BV10" s="407">
        <v>2439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12061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123000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11722</v>
      </c>
      <c r="S13" s="492"/>
      <c r="T13" s="492"/>
      <c r="U13" s="492"/>
      <c r="V13" s="493"/>
      <c r="W13" s="423" t="s">
        <v>131</v>
      </c>
      <c r="X13" s="424"/>
      <c r="Y13" s="424"/>
      <c r="Z13" s="424"/>
      <c r="AA13" s="424"/>
      <c r="AB13" s="414"/>
      <c r="AC13" s="458">
        <v>970</v>
      </c>
      <c r="AD13" s="459"/>
      <c r="AE13" s="459"/>
      <c r="AF13" s="459"/>
      <c r="AG13" s="501"/>
      <c r="AH13" s="458">
        <v>1139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-337394</v>
      </c>
      <c r="BO13" s="408"/>
      <c r="BP13" s="408"/>
      <c r="BQ13" s="408"/>
      <c r="BR13" s="408"/>
      <c r="BS13" s="408"/>
      <c r="BT13" s="408"/>
      <c r="BU13" s="409"/>
      <c r="BV13" s="407">
        <v>-96037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11.8</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12339</v>
      </c>
      <c r="S14" s="492"/>
      <c r="T14" s="492"/>
      <c r="U14" s="492"/>
      <c r="V14" s="493"/>
      <c r="W14" s="397"/>
      <c r="X14" s="398"/>
      <c r="Y14" s="398"/>
      <c r="Z14" s="398"/>
      <c r="AA14" s="398"/>
      <c r="AB14" s="387"/>
      <c r="AC14" s="494">
        <v>14.9</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12.5</v>
      </c>
      <c r="CU14" s="506"/>
      <c r="CV14" s="506"/>
      <c r="CW14" s="506"/>
      <c r="CX14" s="506"/>
      <c r="CY14" s="506"/>
      <c r="CZ14" s="506"/>
      <c r="DA14" s="507"/>
      <c r="DB14" s="505">
        <v>13.7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12050</v>
      </c>
      <c r="S15" s="492"/>
      <c r="T15" s="492"/>
      <c r="U15" s="492"/>
      <c r="V15" s="493"/>
      <c r="W15" s="423" t="s">
        <v>137</v>
      </c>
      <c r="X15" s="424"/>
      <c r="Y15" s="424"/>
      <c r="Z15" s="424"/>
      <c r="AA15" s="424"/>
      <c r="AB15" s="414"/>
      <c r="AC15" s="458">
        <v>1672</v>
      </c>
      <c r="AD15" s="459"/>
      <c r="AE15" s="459"/>
      <c r="AF15" s="459"/>
      <c r="AG15" s="501"/>
      <c r="AH15" s="458">
        <v>1774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2075777</v>
      </c>
      <c r="BO15" s="371"/>
      <c r="BP15" s="371"/>
      <c r="BQ15" s="371"/>
      <c r="BR15" s="371"/>
      <c r="BS15" s="371"/>
      <c r="BT15" s="371"/>
      <c r="BU15" s="372"/>
      <c r="BV15" s="370">
        <v>2085462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5314088</v>
      </c>
      <c r="BO16" s="408"/>
      <c r="BP16" s="408"/>
      <c r="BQ16" s="408"/>
      <c r="BR16" s="408"/>
      <c r="BS16" s="408"/>
      <c r="BT16" s="408"/>
      <c r="BU16" s="409"/>
      <c r="BV16" s="407">
        <v>5205366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3880</v>
      </c>
      <c r="AD17" s="459"/>
      <c r="AE17" s="459"/>
      <c r="AF17" s="459"/>
      <c r="AG17" s="501"/>
      <c r="AH17" s="458">
        <v>4192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2606237</v>
      </c>
      <c r="BO17" s="408"/>
      <c r="BP17" s="408"/>
      <c r="BQ17" s="408"/>
      <c r="BR17" s="408"/>
      <c r="BS17" s="408"/>
      <c r="BT17" s="408"/>
      <c r="BU17" s="409"/>
      <c r="BV17" s="407">
        <v>2622579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253.91</v>
      </c>
      <c r="M18" s="534"/>
      <c r="N18" s="534"/>
      <c r="O18" s="534"/>
      <c r="P18" s="534"/>
      <c r="Q18" s="534"/>
      <c r="R18" s="535"/>
      <c r="S18" s="535"/>
      <c r="T18" s="535"/>
      <c r="U18" s="535"/>
      <c r="V18" s="536"/>
      <c r="W18" s="425"/>
      <c r="X18" s="426"/>
      <c r="Y18" s="426"/>
      <c r="Z18" s="426"/>
      <c r="AA18" s="426"/>
      <c r="AB18" s="417"/>
      <c r="AC18" s="537">
        <v>59.5</v>
      </c>
      <c r="AD18" s="538"/>
      <c r="AE18" s="538"/>
      <c r="AF18" s="538"/>
      <c r="AG18" s="539"/>
      <c r="AH18" s="537">
        <v>59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5798940</v>
      </c>
      <c r="BO18" s="408"/>
      <c r="BP18" s="408"/>
      <c r="BQ18" s="408"/>
      <c r="BR18" s="408"/>
      <c r="BS18" s="408"/>
      <c r="BT18" s="408"/>
      <c r="BU18" s="409"/>
      <c r="BV18" s="407">
        <v>5595152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50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7123114</v>
      </c>
      <c r="BO19" s="408"/>
      <c r="BP19" s="408"/>
      <c r="BQ19" s="408"/>
      <c r="BR19" s="408"/>
      <c r="BS19" s="408"/>
      <c r="BT19" s="408"/>
      <c r="BU19" s="409"/>
      <c r="BV19" s="407">
        <v>6851816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5144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9419577</v>
      </c>
      <c r="BO22" s="371"/>
      <c r="BP22" s="371"/>
      <c r="BQ22" s="371"/>
      <c r="BR22" s="371"/>
      <c r="BS22" s="371"/>
      <c r="BT22" s="371"/>
      <c r="BU22" s="372"/>
      <c r="BV22" s="370">
        <v>10059646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7650037</v>
      </c>
      <c r="BO23" s="408"/>
      <c r="BP23" s="408"/>
      <c r="BQ23" s="408"/>
      <c r="BR23" s="408"/>
      <c r="BS23" s="408"/>
      <c r="BT23" s="408"/>
      <c r="BU23" s="409"/>
      <c r="BV23" s="407">
        <v>8279301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140</v>
      </c>
      <c r="AI24" s="459"/>
      <c r="AJ24" s="459"/>
      <c r="AK24" s="459"/>
      <c r="AL24" s="501"/>
      <c r="AM24" s="458">
        <v>446600</v>
      </c>
      <c r="AN24" s="459"/>
      <c r="AO24" s="459"/>
      <c r="AP24" s="459"/>
      <c r="AQ24" s="459"/>
      <c r="AR24" s="501"/>
      <c r="AS24" s="458">
        <v>3190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6566956</v>
      </c>
      <c r="BO24" s="408"/>
      <c r="BP24" s="408"/>
      <c r="BQ24" s="408"/>
      <c r="BR24" s="408"/>
      <c r="BS24" s="408"/>
      <c r="BT24" s="408"/>
      <c r="BU24" s="409"/>
      <c r="BV24" s="407">
        <v>6900684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251688</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5430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23824</v>
      </c>
      <c r="AN26" s="459"/>
      <c r="AO26" s="459"/>
      <c r="AP26" s="459"/>
      <c r="AQ26" s="459"/>
      <c r="AR26" s="501"/>
      <c r="AS26" s="458">
        <v>2978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3020</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73351</v>
      </c>
      <c r="AN27" s="459"/>
      <c r="AO27" s="459"/>
      <c r="AP27" s="459"/>
      <c r="AQ27" s="459"/>
      <c r="AR27" s="501"/>
      <c r="AS27" s="458">
        <v>3189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123601</v>
      </c>
      <c r="BO27" s="530"/>
      <c r="BP27" s="530"/>
      <c r="BQ27" s="530"/>
      <c r="BR27" s="530"/>
      <c r="BS27" s="530"/>
      <c r="BT27" s="530"/>
      <c r="BU27" s="531"/>
      <c r="BV27" s="529">
        <v>196749</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3503493</v>
      </c>
      <c r="BO28" s="371"/>
      <c r="BP28" s="371"/>
      <c r="BQ28" s="371"/>
      <c r="BR28" s="371"/>
      <c r="BS28" s="371"/>
      <c r="BT28" s="371"/>
      <c r="BU28" s="372"/>
      <c r="BV28" s="370">
        <v>3700485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2240</v>
      </c>
      <c r="R29" s="459"/>
      <c r="S29" s="459"/>
      <c r="T29" s="459"/>
      <c r="U29" s="459"/>
      <c r="V29" s="501"/>
      <c r="W29" s="556"/>
      <c r="X29" s="557"/>
      <c r="Y29" s="558"/>
      <c r="Z29" s="457" t="s">
        <v>177</v>
      </c>
      <c r="AA29" s="437"/>
      <c r="AB29" s="437"/>
      <c r="AC29" s="437"/>
      <c r="AD29" s="437"/>
      <c r="AE29" s="437"/>
      <c r="AF29" s="437"/>
      <c r="AG29" s="438"/>
      <c r="AH29" s="458">
        <v>163</v>
      </c>
      <c r="AI29" s="459"/>
      <c r="AJ29" s="459"/>
      <c r="AK29" s="459"/>
      <c r="AL29" s="501"/>
      <c r="AM29" s="458">
        <v>519951</v>
      </c>
      <c r="AN29" s="459"/>
      <c r="AO29" s="459"/>
      <c r="AP29" s="459"/>
      <c r="AQ29" s="459"/>
      <c r="AR29" s="501"/>
      <c r="AS29" s="458">
        <v>3190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383860</v>
      </c>
      <c r="BO29" s="408"/>
      <c r="BP29" s="408"/>
      <c r="BQ29" s="408"/>
      <c r="BR29" s="408"/>
      <c r="BS29" s="408"/>
      <c r="BT29" s="408"/>
      <c r="BU29" s="409"/>
      <c r="BV29" s="407">
        <v>384209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1098688</v>
      </c>
      <c r="BO30" s="530"/>
      <c r="BP30" s="530"/>
      <c r="BQ30" s="530"/>
      <c r="BR30" s="530"/>
      <c r="BS30" s="530"/>
      <c r="BT30" s="530"/>
      <c r="BU30" s="531"/>
      <c r="BV30" s="529">
        <v>1093395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烏帽子山植林組合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地域開発事業特別会計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国民健康保険特別会計（施設勘定）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群馬県後期高齢者医療広域連合（一般会計）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群馬県後期高齢者医療広域連合（後期高齢者医療特別会計）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吾妻環境施設組合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吾妻広域町村圏振興整備組合（一般会計）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吾妻広域町村圏振興整備組合（病院事業）</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吾妻東部衛生施設組合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7c1yiufP8N2x3xiJ0V7xG8KBn7PRSOPRgzwfEN8Q68o2w5Uipb5l1SyGkAg24fNEfgyGLBlDAF3wvumORtqauQ==" saltValue="dQtOOHYvJ92CClkPC9OD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t="s">
        <v>489</v>
      </c>
      <c r="G34" s="33" t="s">
        <v>489</v>
      </c>
      <c r="H34" s="33" t="s">
        <v>489</v>
      </c>
      <c r="I34" s="33" t="s">
        <v>489</v>
      </c>
      <c r="J34" s="34">
        <v>3.4</v>
      </c>
      <c r="K34" s="22"/>
      <c r="L34" s="22"/>
      <c r="M34" s="22"/>
      <c r="N34" s="22"/>
      <c r="O34" s="22"/>
      <c r="P34" s="22"/>
    </row>
    <row r="35" spans="1:16" ht="39" customHeight="1" x14ac:dyDescent="0.15">
      <c r="A35" s="22"/>
      <c r="B35" s="35"/>
      <c r="C35" s="1145" t="s">
        <v>535</v>
      </c>
      <c r="D35" s="1146"/>
      <c r="E35" s="1147"/>
      <c r="F35" s="36">
        <v>3.42</v>
      </c>
      <c r="G35" s="37">
        <v>4.72</v>
      </c>
      <c r="H35" s="37">
        <v>4.8600000000000003</v>
      </c>
      <c r="I35" s="37">
        <v>5.28</v>
      </c>
      <c r="J35" s="38">
        <v>2.81</v>
      </c>
      <c r="K35" s="22"/>
      <c r="L35" s="22"/>
      <c r="M35" s="22"/>
      <c r="N35" s="22"/>
      <c r="O35" s="22"/>
      <c r="P35" s="22"/>
    </row>
    <row r="36" spans="1:16" ht="39" customHeight="1" x14ac:dyDescent="0.15">
      <c r="A36" s="22"/>
      <c r="B36" s="35"/>
      <c r="C36" s="1145" t="s">
        <v>536</v>
      </c>
      <c r="D36" s="1146"/>
      <c r="E36" s="1147"/>
      <c r="F36" s="36" t="s">
        <v>489</v>
      </c>
      <c r="G36" s="37" t="s">
        <v>489</v>
      </c>
      <c r="H36" s="37" t="s">
        <v>489</v>
      </c>
      <c r="I36" s="37" t="s">
        <v>489</v>
      </c>
      <c r="J36" s="38">
        <v>1.63</v>
      </c>
      <c r="K36" s="22"/>
      <c r="L36" s="22"/>
      <c r="M36" s="22"/>
      <c r="N36" s="22"/>
      <c r="O36" s="22"/>
      <c r="P36" s="22"/>
    </row>
    <row r="37" spans="1:16" ht="39" customHeight="1" x14ac:dyDescent="0.15">
      <c r="A37" s="22"/>
      <c r="B37" s="35"/>
      <c r="C37" s="1145" t="s">
        <v>537</v>
      </c>
      <c r="D37" s="1146"/>
      <c r="E37" s="1147"/>
      <c r="F37" s="36">
        <v>0.8</v>
      </c>
      <c r="G37" s="37">
        <v>2.15</v>
      </c>
      <c r="H37" s="37">
        <v>2.2999999999999998</v>
      </c>
      <c r="I37" s="37">
        <v>1.73</v>
      </c>
      <c r="J37" s="38">
        <v>1.31</v>
      </c>
      <c r="K37" s="22"/>
      <c r="L37" s="22"/>
      <c r="M37" s="22"/>
      <c r="N37" s="22"/>
      <c r="O37" s="22"/>
      <c r="P37" s="22"/>
    </row>
    <row r="38" spans="1:16" ht="39" customHeight="1" x14ac:dyDescent="0.15">
      <c r="A38" s="22"/>
      <c r="B38" s="35"/>
      <c r="C38" s="1145" t="s">
        <v>538</v>
      </c>
      <c r="D38" s="1146"/>
      <c r="E38" s="1147"/>
      <c r="F38" s="36">
        <v>1.1200000000000001</v>
      </c>
      <c r="G38" s="37">
        <v>1.47</v>
      </c>
      <c r="H38" s="37">
        <v>1.04</v>
      </c>
      <c r="I38" s="37">
        <v>0.12</v>
      </c>
      <c r="J38" s="38">
        <v>1.1100000000000001</v>
      </c>
      <c r="K38" s="22"/>
      <c r="L38" s="22"/>
      <c r="M38" s="22"/>
      <c r="N38" s="22"/>
      <c r="O38" s="22"/>
      <c r="P38" s="22"/>
    </row>
    <row r="39" spans="1:16" ht="39" customHeight="1" x14ac:dyDescent="0.15">
      <c r="A39" s="22"/>
      <c r="B39" s="35"/>
      <c r="C39" s="1145" t="s">
        <v>539</v>
      </c>
      <c r="D39" s="1146"/>
      <c r="E39" s="1147"/>
      <c r="F39" s="36">
        <v>0.06</v>
      </c>
      <c r="G39" s="37">
        <v>7.0000000000000007E-2</v>
      </c>
      <c r="H39" s="37">
        <v>0.16</v>
      </c>
      <c r="I39" s="37">
        <v>0.21</v>
      </c>
      <c r="J39" s="38">
        <v>0.13</v>
      </c>
      <c r="K39" s="22"/>
      <c r="L39" s="22"/>
      <c r="M39" s="22"/>
      <c r="N39" s="22"/>
      <c r="O39" s="22"/>
      <c r="P39" s="22"/>
    </row>
    <row r="40" spans="1:16" ht="39" customHeight="1" x14ac:dyDescent="0.15">
      <c r="A40" s="22"/>
      <c r="B40" s="35"/>
      <c r="C40" s="1145" t="s">
        <v>540</v>
      </c>
      <c r="D40" s="1146"/>
      <c r="E40" s="1147"/>
      <c r="F40" s="36">
        <v>0</v>
      </c>
      <c r="G40" s="37" t="s">
        <v>541</v>
      </c>
      <c r="H40" s="37" t="s">
        <v>542</v>
      </c>
      <c r="I40" s="37" t="s">
        <v>542</v>
      </c>
      <c r="J40" s="38">
        <v>0.08</v>
      </c>
      <c r="K40" s="22"/>
      <c r="L40" s="22"/>
      <c r="M40" s="22"/>
      <c r="N40" s="22"/>
      <c r="O40" s="22"/>
      <c r="P40" s="22"/>
    </row>
    <row r="41" spans="1:16" ht="39" customHeight="1" x14ac:dyDescent="0.15">
      <c r="A41" s="22"/>
      <c r="B41" s="35"/>
      <c r="C41" s="1145" t="s">
        <v>543</v>
      </c>
      <c r="D41" s="1146"/>
      <c r="E41" s="1147"/>
      <c r="F41" s="36">
        <v>0.62</v>
      </c>
      <c r="G41" s="37">
        <v>0.94</v>
      </c>
      <c r="H41" s="37">
        <v>0</v>
      </c>
      <c r="I41" s="37">
        <v>0.02</v>
      </c>
      <c r="J41" s="38">
        <v>0.03</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545</v>
      </c>
      <c r="J42" s="38" t="s">
        <v>489</v>
      </c>
      <c r="K42" s="22"/>
      <c r="L42" s="22"/>
      <c r="M42" s="22"/>
      <c r="N42" s="22"/>
      <c r="O42" s="22"/>
      <c r="P42" s="22"/>
    </row>
    <row r="43" spans="1:16" ht="39" customHeight="1" thickBot="1" x14ac:dyDescent="0.2">
      <c r="A43" s="22"/>
      <c r="B43" s="40"/>
      <c r="C43" s="1148" t="s">
        <v>546</v>
      </c>
      <c r="D43" s="1149"/>
      <c r="E43" s="1150"/>
      <c r="F43" s="41">
        <v>0.28000000000000003</v>
      </c>
      <c r="G43" s="42">
        <v>0.06</v>
      </c>
      <c r="H43" s="42">
        <v>0.26</v>
      </c>
      <c r="I43" s="42">
        <v>0.02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G9dC665bawMOJXYwX4AcNqUFIQPiJ0wDssMm7T5SGg8enolo1TUWG1XBqIxXSCzh+pAmrUvXr0gUKYrkvjXTg==" saltValue="9ato2G4nMMixvso7ZkgQ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1150</v>
      </c>
      <c r="L45" s="60">
        <v>1205</v>
      </c>
      <c r="M45" s="60">
        <v>1214</v>
      </c>
      <c r="N45" s="60">
        <v>1210</v>
      </c>
      <c r="O45" s="61">
        <v>1182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203</v>
      </c>
      <c r="L48" s="64">
        <v>200</v>
      </c>
      <c r="M48" s="64">
        <v>191</v>
      </c>
      <c r="N48" s="64">
        <v>202</v>
      </c>
      <c r="O48" s="65">
        <v>244</v>
      </c>
      <c r="P48" s="48"/>
      <c r="Q48" s="48"/>
      <c r="R48" s="48"/>
      <c r="S48" s="48"/>
      <c r="T48" s="48"/>
      <c r="U48" s="48"/>
    </row>
    <row r="49" spans="1:21" ht="30.75" customHeight="1" x14ac:dyDescent="0.15">
      <c r="A49" s="48"/>
      <c r="B49" s="1155"/>
      <c r="C49" s="1156"/>
      <c r="D49" s="62"/>
      <c r="E49" s="1161" t="s">
        <v>14</v>
      </c>
      <c r="F49" s="1161"/>
      <c r="G49" s="1161"/>
      <c r="H49" s="1161"/>
      <c r="I49" s="1161"/>
      <c r="J49" s="1162"/>
      <c r="K49" s="63">
        <v>38</v>
      </c>
      <c r="L49" s="64">
        <v>69</v>
      </c>
      <c r="M49" s="64">
        <v>64</v>
      </c>
      <c r="N49" s="64">
        <v>52</v>
      </c>
      <c r="O49" s="65">
        <v>51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889</v>
      </c>
      <c r="L52" s="64">
        <v>897</v>
      </c>
      <c r="M52" s="64">
        <v>891</v>
      </c>
      <c r="N52" s="64">
        <v>889</v>
      </c>
      <c r="O52" s="65">
        <v>889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502</v>
      </c>
      <c r="L53" s="69">
        <v>577</v>
      </c>
      <c r="M53" s="69">
        <v>578</v>
      </c>
      <c r="N53" s="69">
        <v>575</v>
      </c>
      <c r="O53" s="70">
        <v>588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TOtXji/4SsH0rh52drk6mX03U7YX08tPQtSrEmnN+Rx8Q6oYTorNfXb05ZRPZnHEH+ao3XEBO+yleP+GAYWw==" saltValue="J+3mAN4kFHGoIKXuFeZD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11358</v>
      </c>
      <c r="J41" s="344">
        <v>11293</v>
      </c>
      <c r="K41" s="344">
        <v>10658</v>
      </c>
      <c r="L41" s="344">
        <v>10060</v>
      </c>
      <c r="M41" s="345">
        <v>9420</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2465</v>
      </c>
      <c r="J43" s="347">
        <v>2325</v>
      </c>
      <c r="K43" s="347">
        <v>2252</v>
      </c>
      <c r="L43" s="347">
        <v>2184</v>
      </c>
      <c r="M43" s="348">
        <v>2112</v>
      </c>
    </row>
    <row r="44" spans="2:13" ht="27.75" customHeight="1" x14ac:dyDescent="0.15">
      <c r="B44" s="1186"/>
      <c r="C44" s="1187"/>
      <c r="D44" s="106"/>
      <c r="E44" s="1192" t="s">
        <v>34</v>
      </c>
      <c r="F44" s="1192"/>
      <c r="G44" s="1192"/>
      <c r="H44" s="1193"/>
      <c r="I44" s="346">
        <v>585</v>
      </c>
      <c r="J44" s="347">
        <v>521</v>
      </c>
      <c r="K44" s="347">
        <v>457</v>
      </c>
      <c r="L44" s="347">
        <v>409</v>
      </c>
      <c r="M44" s="348">
        <v>455</v>
      </c>
    </row>
    <row r="45" spans="2:13" ht="27.75" customHeight="1" x14ac:dyDescent="0.15">
      <c r="B45" s="1186"/>
      <c r="C45" s="1187"/>
      <c r="D45" s="106"/>
      <c r="E45" s="1192" t="s">
        <v>35</v>
      </c>
      <c r="F45" s="1192"/>
      <c r="G45" s="1192"/>
      <c r="H45" s="1193"/>
      <c r="I45" s="346">
        <v>2078</v>
      </c>
      <c r="J45" s="347">
        <v>2045</v>
      </c>
      <c r="K45" s="347">
        <v>2019</v>
      </c>
      <c r="L45" s="347">
        <v>1985</v>
      </c>
      <c r="M45" s="348">
        <v>1940</v>
      </c>
    </row>
    <row r="46" spans="2:13" ht="27.75" customHeight="1" x14ac:dyDescent="0.15">
      <c r="B46" s="1186"/>
      <c r="C46" s="1187"/>
      <c r="D46" s="107"/>
      <c r="E46" s="1192" t="s">
        <v>36</v>
      </c>
      <c r="F46" s="1192"/>
      <c r="G46" s="1192"/>
      <c r="H46" s="1193"/>
      <c r="I46" s="346" t="s">
        <v>489</v>
      </c>
      <c r="J46" s="347" t="s">
        <v>489</v>
      </c>
      <c r="K46" s="347" t="s">
        <v>489</v>
      </c>
      <c r="L46" s="347">
        <v>6</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4688</v>
      </c>
      <c r="J50" s="347">
        <v>5154</v>
      </c>
      <c r="K50" s="347">
        <v>5228</v>
      </c>
      <c r="L50" s="347">
        <v>5157</v>
      </c>
      <c r="M50" s="348">
        <v>4964</v>
      </c>
    </row>
    <row r="51" spans="2:13" ht="27.75" customHeight="1" x14ac:dyDescent="0.15">
      <c r="B51" s="1186"/>
      <c r="C51" s="1187"/>
      <c r="D51" s="106"/>
      <c r="E51" s="1192" t="s">
        <v>42</v>
      </c>
      <c r="F51" s="1192"/>
      <c r="G51" s="1192"/>
      <c r="H51" s="1193"/>
      <c r="I51" s="346">
        <v>39</v>
      </c>
      <c r="J51" s="347">
        <v>27</v>
      </c>
      <c r="K51" s="347">
        <v>13</v>
      </c>
      <c r="L51" s="347">
        <v>4</v>
      </c>
      <c r="M51" s="348" t="s">
        <v>489</v>
      </c>
    </row>
    <row r="52" spans="2:13" ht="27.75" customHeight="1" x14ac:dyDescent="0.15">
      <c r="B52" s="1188"/>
      <c r="C52" s="1189"/>
      <c r="D52" s="106"/>
      <c r="E52" s="1192" t="s">
        <v>43</v>
      </c>
      <c r="F52" s="1192"/>
      <c r="G52" s="1192"/>
      <c r="H52" s="1193"/>
      <c r="I52" s="346">
        <v>9640</v>
      </c>
      <c r="J52" s="347">
        <v>9634</v>
      </c>
      <c r="K52" s="347">
        <v>9182</v>
      </c>
      <c r="L52" s="347">
        <v>8809</v>
      </c>
      <c r="M52" s="348">
        <v>8333</v>
      </c>
    </row>
    <row r="53" spans="2:13" ht="27.75" customHeight="1" thickBot="1" x14ac:dyDescent="0.2">
      <c r="B53" s="1199" t="s">
        <v>19</v>
      </c>
      <c r="C53" s="1200"/>
      <c r="D53" s="110"/>
      <c r="E53" s="1201" t="s">
        <v>44</v>
      </c>
      <c r="F53" s="1201"/>
      <c r="G53" s="1201"/>
      <c r="H53" s="1202"/>
      <c r="I53" s="349">
        <v>2119</v>
      </c>
      <c r="J53" s="350">
        <v>1369</v>
      </c>
      <c r="K53" s="350">
        <v>963</v>
      </c>
      <c r="L53" s="350">
        <v>674</v>
      </c>
      <c r="M53" s="351">
        <v>629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G4K8Y081kKUSMHXjZkn8iZ9Fts9uTFuphJiE4iS2/WtvAaSEEbNuKNHydZvRj7s6hqoz7H25uZxsdIY9eTIpg==" saltValue="9YBqwDxWbKxdiS0fTB2f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3821</v>
      </c>
      <c r="G55" s="352">
        <v>3700</v>
      </c>
      <c r="H55" s="353">
        <v>3503</v>
      </c>
    </row>
    <row r="56" spans="2:8" ht="52.5" customHeight="1" x14ac:dyDescent="0.15">
      <c r="B56" s="122"/>
      <c r="C56" s="1213" t="s">
        <v>47</v>
      </c>
      <c r="D56" s="1213"/>
      <c r="E56" s="1214"/>
      <c r="F56" s="354">
        <v>378</v>
      </c>
      <c r="G56" s="354">
        <v>384</v>
      </c>
      <c r="H56" s="355">
        <v>384</v>
      </c>
    </row>
    <row r="57" spans="2:8" ht="53.25" customHeight="1" x14ac:dyDescent="0.15">
      <c r="B57" s="122"/>
      <c r="C57" s="1215" t="s">
        <v>48</v>
      </c>
      <c r="D57" s="1215"/>
      <c r="E57" s="1216"/>
      <c r="F57" s="356">
        <v>1124</v>
      </c>
      <c r="G57" s="356">
        <v>1093</v>
      </c>
      <c r="H57" s="357">
        <v>1099</v>
      </c>
    </row>
    <row r="58" spans="2:8" ht="45.75" customHeight="1" x14ac:dyDescent="0.15">
      <c r="B58" s="123"/>
      <c r="C58" s="1203" t="s">
        <v>560</v>
      </c>
      <c r="D58" s="1204"/>
      <c r="E58" s="1205"/>
      <c r="F58" s="358">
        <v>606</v>
      </c>
      <c r="G58" s="358">
        <v>546</v>
      </c>
      <c r="H58" s="359">
        <v>486</v>
      </c>
    </row>
    <row r="59" spans="2:8" ht="45.75" customHeight="1" x14ac:dyDescent="0.15">
      <c r="B59" s="123"/>
      <c r="C59" s="1203" t="s">
        <v>561</v>
      </c>
      <c r="D59" s="1204"/>
      <c r="E59" s="1205"/>
      <c r="F59" s="358">
        <v>185</v>
      </c>
      <c r="G59" s="358">
        <v>175</v>
      </c>
      <c r="H59" s="359">
        <v>165</v>
      </c>
    </row>
    <row r="60" spans="2:8" ht="45.75" customHeight="1" x14ac:dyDescent="0.15">
      <c r="B60" s="123"/>
      <c r="C60" s="1203" t="s">
        <v>562</v>
      </c>
      <c r="D60" s="1204"/>
      <c r="E60" s="1205"/>
      <c r="F60" s="358">
        <v>112</v>
      </c>
      <c r="G60" s="358">
        <v>112</v>
      </c>
      <c r="H60" s="359">
        <v>113</v>
      </c>
    </row>
    <row r="61" spans="2:8" ht="45.75" customHeight="1" x14ac:dyDescent="0.15">
      <c r="B61" s="123"/>
      <c r="C61" s="1203" t="s">
        <v>563</v>
      </c>
      <c r="D61" s="1204"/>
      <c r="E61" s="1205"/>
      <c r="F61" s="358">
        <v>0</v>
      </c>
      <c r="G61" s="358">
        <v>50</v>
      </c>
      <c r="H61" s="359">
        <v>100</v>
      </c>
    </row>
    <row r="62" spans="2:8" ht="45.75" customHeight="1" thickBot="1" x14ac:dyDescent="0.2">
      <c r="B62" s="124"/>
      <c r="C62" s="1206" t="s">
        <v>564</v>
      </c>
      <c r="D62" s="1207"/>
      <c r="E62" s="1208"/>
      <c r="F62" s="360">
        <v>0</v>
      </c>
      <c r="G62" s="360">
        <v>43</v>
      </c>
      <c r="H62" s="361">
        <v>50</v>
      </c>
    </row>
    <row r="63" spans="2:8" ht="52.5" customHeight="1" thickBot="1" x14ac:dyDescent="0.2">
      <c r="B63" s="125"/>
      <c r="C63" s="1209" t="s">
        <v>49</v>
      </c>
      <c r="D63" s="1209"/>
      <c r="E63" s="1210"/>
      <c r="F63" s="362">
        <v>5322</v>
      </c>
      <c r="G63" s="362">
        <v>5178</v>
      </c>
      <c r="H63" s="363">
        <v>4986</v>
      </c>
    </row>
    <row r="64" spans="2:8" x14ac:dyDescent="0.15"/>
  </sheetData>
  <sheetProtection algorithmName="SHA-512" hashValue="LkIs9DT2vNedheYcAlwcflSDO1beD7COemnzE8H24B7yoiSj4xkuh8TO7JWj+F18QZBiLRbCvAKkuOL+mPdsAQ==" saltValue="b5fD96z1pf90Mu1IMFc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92335</v>
      </c>
      <c r="E3" s="144"/>
      <c r="F3" s="145">
        <v>94796</v>
      </c>
      <c r="G3" s="146"/>
      <c r="H3" s="147"/>
    </row>
    <row r="4" spans="1:8" x14ac:dyDescent="0.15">
      <c r="A4" s="148"/>
      <c r="B4" s="149"/>
      <c r="C4" s="150"/>
      <c r="D4" s="151">
        <v>77723</v>
      </c>
      <c r="E4" s="152"/>
      <c r="F4" s="153">
        <v>55781</v>
      </c>
      <c r="G4" s="154"/>
      <c r="H4" s="155"/>
    </row>
    <row r="5" spans="1:8" x14ac:dyDescent="0.15">
      <c r="A5" s="136" t="s">
        <v>521</v>
      </c>
      <c r="B5" s="141"/>
      <c r="C5" s="142"/>
      <c r="D5" s="143">
        <v>95332</v>
      </c>
      <c r="E5" s="144"/>
      <c r="F5" s="145">
        <v>85942</v>
      </c>
      <c r="G5" s="146"/>
      <c r="H5" s="147"/>
    </row>
    <row r="6" spans="1:8" x14ac:dyDescent="0.15">
      <c r="A6" s="148"/>
      <c r="B6" s="149"/>
      <c r="C6" s="150"/>
      <c r="D6" s="151">
        <v>64198</v>
      </c>
      <c r="E6" s="152"/>
      <c r="F6" s="153">
        <v>48630</v>
      </c>
      <c r="G6" s="154"/>
      <c r="H6" s="155"/>
    </row>
    <row r="7" spans="1:8" x14ac:dyDescent="0.15">
      <c r="A7" s="136" t="s">
        <v>522</v>
      </c>
      <c r="B7" s="141"/>
      <c r="C7" s="142"/>
      <c r="D7" s="143">
        <v>75794</v>
      </c>
      <c r="E7" s="144"/>
      <c r="F7" s="145">
        <v>95007</v>
      </c>
      <c r="G7" s="146"/>
      <c r="H7" s="147"/>
    </row>
    <row r="8" spans="1:8" x14ac:dyDescent="0.15">
      <c r="A8" s="148"/>
      <c r="B8" s="149"/>
      <c r="C8" s="150"/>
      <c r="D8" s="151">
        <v>62548</v>
      </c>
      <c r="E8" s="152"/>
      <c r="F8" s="153">
        <v>48509</v>
      </c>
      <c r="G8" s="154"/>
      <c r="H8" s="155"/>
    </row>
    <row r="9" spans="1:8" x14ac:dyDescent="0.15">
      <c r="A9" s="136" t="s">
        <v>523</v>
      </c>
      <c r="B9" s="141"/>
      <c r="C9" s="142"/>
      <c r="D9" s="143">
        <v>70561</v>
      </c>
      <c r="E9" s="144"/>
      <c r="F9" s="145">
        <v>98176</v>
      </c>
      <c r="G9" s="146"/>
      <c r="H9" s="147"/>
    </row>
    <row r="10" spans="1:8" x14ac:dyDescent="0.15">
      <c r="A10" s="148"/>
      <c r="B10" s="149"/>
      <c r="C10" s="150"/>
      <c r="D10" s="151">
        <v>50693</v>
      </c>
      <c r="E10" s="152"/>
      <c r="F10" s="153">
        <v>58489</v>
      </c>
      <c r="G10" s="154"/>
      <c r="H10" s="155"/>
    </row>
    <row r="11" spans="1:8" x14ac:dyDescent="0.15">
      <c r="A11" s="136" t="s">
        <v>524</v>
      </c>
      <c r="B11" s="141"/>
      <c r="C11" s="142"/>
      <c r="D11" s="143">
        <v>86995</v>
      </c>
      <c r="E11" s="144"/>
      <c r="F11" s="145">
        <v>119283</v>
      </c>
      <c r="G11" s="146"/>
      <c r="H11" s="147"/>
    </row>
    <row r="12" spans="1:8" x14ac:dyDescent="0.15">
      <c r="A12" s="148"/>
      <c r="B12" s="149"/>
      <c r="C12" s="156"/>
      <c r="D12" s="151">
        <v>62015</v>
      </c>
      <c r="E12" s="152"/>
      <c r="F12" s="153">
        <v>64747</v>
      </c>
      <c r="G12" s="154"/>
      <c r="H12" s="155"/>
    </row>
    <row r="13" spans="1:8" x14ac:dyDescent="0.15">
      <c r="A13" s="136"/>
      <c r="B13" s="141"/>
      <c r="C13" s="157"/>
      <c r="D13" s="158">
        <v>84203</v>
      </c>
      <c r="E13" s="159"/>
      <c r="F13" s="160">
        <v>98641</v>
      </c>
      <c r="G13" s="161"/>
      <c r="H13" s="147"/>
    </row>
    <row r="14" spans="1:8" x14ac:dyDescent="0.15">
      <c r="A14" s="148"/>
      <c r="B14" s="149"/>
      <c r="C14" s="150"/>
      <c r="D14" s="151">
        <v>63435</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3.46</v>
      </c>
      <c r="C19" s="162">
        <f>ROUND(VALUE(SUBSTITUTE(実質収支比率等に係る経年分析!G$48,"▲","-")),2)</f>
        <v>4.71</v>
      </c>
      <c r="D19" s="162">
        <f>ROUND(VALUE(SUBSTITUTE(実質収支比率等に係る経年分析!H$48,"▲","-")),2)</f>
        <v>4.88</v>
      </c>
      <c r="E19" s="162">
        <f>ROUND(VALUE(SUBSTITUTE(実質収支比率等に係る経年分析!I$48,"▲","-")),2)</f>
        <v>5.29</v>
      </c>
      <c r="F19" s="162">
        <f>ROUND(VALUE(SUBSTITUTE(実質収支比率等に係る経年分析!J$48,"▲","-")),2)</f>
        <v>2.82</v>
      </c>
    </row>
    <row r="20" spans="1:11" x14ac:dyDescent="0.15">
      <c r="A20" s="162" t="s">
        <v>53</v>
      </c>
      <c r="B20" s="162">
        <f>ROUND(VALUE(SUBSTITUTE(実質収支比率等に係る経年分析!F$47,"▲","-")),2)</f>
        <v>58.85</v>
      </c>
      <c r="C20" s="162">
        <f>ROUND(VALUE(SUBSTITUTE(実質収支比率等に係る経年分析!G$47,"▲","-")),2)</f>
        <v>63.7</v>
      </c>
      <c r="D20" s="162">
        <f>ROUND(VALUE(SUBSTITUTE(実質収支比率等に係る経年分析!H$47,"▲","-")),2)</f>
        <v>66.400000000000006</v>
      </c>
      <c r="E20" s="162">
        <f>ROUND(VALUE(SUBSTITUTE(実質収支比率等に係る経年分析!I$47,"▲","-")),2)</f>
        <v>64.09</v>
      </c>
      <c r="F20" s="162">
        <f>ROUND(VALUE(SUBSTITUTE(実質収支比率等に係る経年分析!J$47,"▲","-")),2)</f>
        <v>59.75</v>
      </c>
    </row>
    <row r="21" spans="1:11" x14ac:dyDescent="0.15">
      <c r="A21" s="162" t="s">
        <v>54</v>
      </c>
      <c r="B21" s="162">
        <f>IF(ISNUMBER(VALUE(SUBSTITUTE(実質収支比率等に係る経年分析!F$49,"▲","-"))),ROUND(VALUE(SUBSTITUTE(実質収支比率等に係る経年分析!F$49,"▲","-")),2),NA())</f>
        <v>5.94</v>
      </c>
      <c r="C21" s="162">
        <f>IF(ISNUMBER(VALUE(SUBSTITUTE(実質収支比率等に係る経年分析!G$49,"▲","-"))),ROUND(VALUE(SUBSTITUTE(実質収支比率等に係る経年分析!G$49,"▲","-")),2),NA())</f>
        <v>8.9499999999999993</v>
      </c>
      <c r="D21" s="162">
        <f>IF(ISNUMBER(VALUE(SUBSTITUTE(実質収支比率等に係る経年分析!H$49,"▲","-"))),ROUND(VALUE(SUBSTITUTE(実質収支比率等に係る経年分析!H$49,"▲","-")),2),NA())</f>
        <v>0.94</v>
      </c>
      <c r="E21" s="162">
        <f>IF(ISNUMBER(VALUE(SUBSTITUTE(実質収支比率等に係る経年分析!I$49,"▲","-"))),ROUND(VALUE(SUBSTITUTE(実質収支比率等に係る経年分析!I$49,"▲","-")),2),NA())</f>
        <v>-1.66</v>
      </c>
      <c r="F21" s="162">
        <f>IF(ISNUMBER(VALUE(SUBSTITUTE(実質収支比率等に係る経年分析!J$49,"▲","-"))),ROUND(VALUE(SUBSTITUTE(実質収支比率等に係る経年分析!J$49,"▲","-")),2),NA())</f>
        <v>-5.75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0.19</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f>IF(ROUND(VALUE(SUBSTITUTE(連結実質赤字比率に係る赤字・黒字の構成分析!G$40,"▲", "-")), 2) &lt; 0, ABS(ROUND(VALUE(SUBSTITUTE(連結実質赤字比率に係る赤字・黒字の構成分析!G$40,"▲", "-")), 2)), NA())</f>
        <v>0.01</v>
      </c>
      <c r="E30" s="163" t="e">
        <f>IF(ROUND(VALUE(SUBSTITUTE(連結実質赤字比率に係る赤字・黒字の構成分析!G$40,"▲", "-")), 2) &gt;= 0, ABS(ROUND(VALUE(SUBSTITUTE(連結実質赤字比率に係る赤字・黒字の構成分析!G$40,"▲", "-")), 2)), NA())</f>
        <v>#N/A</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国民健康保険特別会計（施設勘定）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1.1100000000000001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4.8600000000000003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2.81</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889</v>
      </c>
      <c r="E42" s="164"/>
      <c r="F42" s="164"/>
      <c r="G42" s="164">
        <f>'実質公債費比率（分子）の構造'!L$52</f>
        <v>897</v>
      </c>
      <c r="H42" s="164"/>
      <c r="I42" s="164"/>
      <c r="J42" s="164">
        <f>'実質公債費比率（分子）の構造'!M$52</f>
        <v>891</v>
      </c>
      <c r="K42" s="164"/>
      <c r="L42" s="164"/>
      <c r="M42" s="164">
        <f>'実質公債費比率（分子）の構造'!N$52</f>
        <v>889</v>
      </c>
      <c r="N42" s="164"/>
      <c r="O42" s="164"/>
      <c r="P42" s="164">
        <f>'実質公債費比率（分子）の構造'!O$52</f>
        <v>889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38</v>
      </c>
      <c r="C45" s="164"/>
      <c r="D45" s="164"/>
      <c r="E45" s="164">
        <f>'実質公債費比率（分子）の構造'!L$49</f>
        <v>69</v>
      </c>
      <c r="F45" s="164"/>
      <c r="G45" s="164"/>
      <c r="H45" s="164">
        <f>'実質公債費比率（分子）の構造'!M$49</f>
        <v>64</v>
      </c>
      <c r="I45" s="164"/>
      <c r="J45" s="164"/>
      <c r="K45" s="164">
        <f>'実質公債費比率（分子）の構造'!N$49</f>
        <v>52</v>
      </c>
      <c r="L45" s="164"/>
      <c r="M45" s="164"/>
      <c r="N45" s="164">
        <f>'実質公債費比率（分子）の構造'!O$49</f>
        <v>51</v>
      </c>
      <c r="O45" s="164"/>
      <c r="P45" s="164"/>
    </row>
    <row r="46" spans="1:16" x14ac:dyDescent="0.15">
      <c r="A46" s="164" t="s">
        <v>64</v>
      </c>
      <c r="B46" s="164">
        <f>'実質公債費比率（分子）の構造'!K$48</f>
        <v>203</v>
      </c>
      <c r="C46" s="164"/>
      <c r="D46" s="164"/>
      <c r="E46" s="164">
        <f>'実質公債費比率（分子）の構造'!L$48</f>
        <v>200</v>
      </c>
      <c r="F46" s="164"/>
      <c r="G46" s="164"/>
      <c r="H46" s="164">
        <f>'実質公債費比率（分子）の構造'!M$48</f>
        <v>191</v>
      </c>
      <c r="I46" s="164"/>
      <c r="J46" s="164"/>
      <c r="K46" s="164">
        <f>'実質公債費比率（分子）の構造'!N$48</f>
        <v>202</v>
      </c>
      <c r="L46" s="164"/>
      <c r="M46" s="164"/>
      <c r="N46" s="164">
        <f>'実質公債費比率（分子）の構造'!O$48</f>
        <v>244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1150</v>
      </c>
      <c r="C49" s="164"/>
      <c r="D49" s="164"/>
      <c r="E49" s="164">
        <f>'実質公債費比率（分子）の構造'!L$45</f>
        <v>1205</v>
      </c>
      <c r="F49" s="164"/>
      <c r="G49" s="164"/>
      <c r="H49" s="164">
        <f>'実質公債費比率（分子）の構造'!M$45</f>
        <v>1214</v>
      </c>
      <c r="I49" s="164"/>
      <c r="J49" s="164"/>
      <c r="K49" s="164">
        <f>'実質公債費比率（分子）の構造'!N$45</f>
        <v>1210</v>
      </c>
      <c r="L49" s="164"/>
      <c r="M49" s="164"/>
      <c r="N49" s="164">
        <f>'実質公債費比率（分子）の構造'!O$45</f>
        <v>1182</v>
      </c>
      <c r="O49" s="164"/>
      <c r="P49" s="164"/>
    </row>
    <row r="50" spans="1:16" x14ac:dyDescent="0.15">
      <c r="A50" s="164" t="s">
        <v>67</v>
      </c>
      <c r="B50" s="164" t="e">
        <f>NA()</f>
        <v>#N/A</v>
      </c>
      <c r="C50" s="164">
        <f>IF(ISNUMBER('実質公債費比率（分子）の構造'!K$53),'実質公債費比率（分子）の構造'!K$53,NA())</f>
        <v>502</v>
      </c>
      <c r="D50" s="164" t="e">
        <f>NA()</f>
        <v>#N/A</v>
      </c>
      <c r="E50" s="164" t="e">
        <f>NA()</f>
        <v>#N/A</v>
      </c>
      <c r="F50" s="164">
        <f>IF(ISNUMBER('実質公債費比率（分子）の構造'!L$53),'実質公債費比率（分子）の構造'!L$53,NA())</f>
        <v>577</v>
      </c>
      <c r="G50" s="164" t="e">
        <f>NA()</f>
        <v>#N/A</v>
      </c>
      <c r="H50" s="164" t="e">
        <f>NA()</f>
        <v>#N/A</v>
      </c>
      <c r="I50" s="164">
        <f>IF(ISNUMBER('実質公債費比率（分子）の構造'!M$53),'実質公債費比率（分子）の構造'!M$53,NA())</f>
        <v>578</v>
      </c>
      <c r="J50" s="164" t="e">
        <f>NA()</f>
        <v>#N/A</v>
      </c>
      <c r="K50" s="164" t="e">
        <f>NA()</f>
        <v>#N/A</v>
      </c>
      <c r="L50" s="164">
        <f>IF(ISNUMBER('実質公債費比率（分子）の構造'!N$53),'実質公債費比率（分子）の構造'!N$53,NA())</f>
        <v>575</v>
      </c>
      <c r="M50" s="164" t="e">
        <f>NA()</f>
        <v>#N/A</v>
      </c>
      <c r="N50" s="164" t="e">
        <f>NA()</f>
        <v>#N/A</v>
      </c>
      <c r="O50" s="164">
        <f>IF(ISNUMBER('実質公債費比率（分子）の構造'!O$53),'実質公債費比率（分子）の構造'!O$53,NA())</f>
        <v>588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9640</v>
      </c>
      <c r="E56" s="163"/>
      <c r="F56" s="163"/>
      <c r="G56" s="163">
        <f>'将来負担比率（分子）の構造'!J$52</f>
        <v>9634</v>
      </c>
      <c r="H56" s="163"/>
      <c r="I56" s="163"/>
      <c r="J56" s="163">
        <f>'将来負担比率（分子）の構造'!K$52</f>
        <v>9182</v>
      </c>
      <c r="K56" s="163"/>
      <c r="L56" s="163"/>
      <c r="M56" s="163">
        <f>'将来負担比率（分子）の構造'!L$52</f>
        <v>8809</v>
      </c>
      <c r="N56" s="163"/>
      <c r="O56" s="163"/>
      <c r="P56" s="163">
        <f>'将来負担比率（分子）の構造'!M$52</f>
        <v>8333</v>
      </c>
    </row>
    <row r="57" spans="1:16" x14ac:dyDescent="0.15">
      <c r="A57" s="163" t="s">
        <v>42</v>
      </c>
      <c r="B57" s="163"/>
      <c r="C57" s="163"/>
      <c r="D57" s="163">
        <f>'将来負担比率（分子）の構造'!I$51</f>
        <v>39</v>
      </c>
      <c r="E57" s="163"/>
      <c r="F57" s="163"/>
      <c r="G57" s="163">
        <f>'将来負担比率（分子）の構造'!J$51</f>
        <v>27</v>
      </c>
      <c r="H57" s="163"/>
      <c r="I57" s="163"/>
      <c r="J57" s="163">
        <f>'将来負担比率（分子）の構造'!K$51</f>
        <v>13</v>
      </c>
      <c r="K57" s="163"/>
      <c r="L57" s="163"/>
      <c r="M57" s="163">
        <f>'将来負担比率（分子）の構造'!L$51</f>
        <v>4</v>
      </c>
      <c r="N57" s="163"/>
      <c r="O57" s="163"/>
      <c r="P57" s="163" t="str">
        <f>'将来負担比率（分子）の構造'!M$51</f>
        <v>-</v>
      </c>
    </row>
    <row r="58" spans="1:16" x14ac:dyDescent="0.15">
      <c r="A58" s="163" t="s">
        <v>41</v>
      </c>
      <c r="B58" s="163"/>
      <c r="C58" s="163"/>
      <c r="D58" s="163">
        <f>'将来負担比率（分子）の構造'!I$50</f>
        <v>4688</v>
      </c>
      <c r="E58" s="163"/>
      <c r="F58" s="163"/>
      <c r="G58" s="163">
        <f>'将来負担比率（分子）の構造'!J$50</f>
        <v>5154</v>
      </c>
      <c r="H58" s="163"/>
      <c r="I58" s="163"/>
      <c r="J58" s="163">
        <f>'将来負担比率（分子）の構造'!K$50</f>
        <v>5228</v>
      </c>
      <c r="K58" s="163"/>
      <c r="L58" s="163"/>
      <c r="M58" s="163">
        <f>'将来負担比率（分子）の構造'!L$50</f>
        <v>5157</v>
      </c>
      <c r="N58" s="163"/>
      <c r="O58" s="163"/>
      <c r="P58" s="163">
        <f>'将来負担比率（分子）の構造'!M$50</f>
        <v>4964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6</v>
      </c>
      <c r="L61" s="163"/>
      <c r="M61" s="163"/>
      <c r="N61" s="163" t="str">
        <f>'将来負担比率（分子）の構造'!M$46</f>
        <v>-</v>
      </c>
      <c r="O61" s="163"/>
      <c r="P61" s="163"/>
    </row>
    <row r="62" spans="1:16" x14ac:dyDescent="0.15">
      <c r="A62" s="163" t="s">
        <v>35</v>
      </c>
      <c r="B62" s="163">
        <f>'将来負担比率（分子）の構造'!I$45</f>
        <v>2078</v>
      </c>
      <c r="C62" s="163"/>
      <c r="D62" s="163"/>
      <c r="E62" s="163">
        <f>'将来負担比率（分子）の構造'!J$45</f>
        <v>2045</v>
      </c>
      <c r="F62" s="163"/>
      <c r="G62" s="163"/>
      <c r="H62" s="163">
        <f>'将来負担比率（分子）の構造'!K$45</f>
        <v>2019</v>
      </c>
      <c r="I62" s="163"/>
      <c r="J62" s="163"/>
      <c r="K62" s="163">
        <f>'将来負担比率（分子）の構造'!L$45</f>
        <v>1985</v>
      </c>
      <c r="L62" s="163"/>
      <c r="M62" s="163"/>
      <c r="N62" s="163">
        <f>'将来負担比率（分子）の構造'!M$45</f>
        <v>1940</v>
      </c>
      <c r="O62" s="163"/>
      <c r="P62" s="163"/>
    </row>
    <row r="63" spans="1:16" x14ac:dyDescent="0.15">
      <c r="A63" s="163" t="s">
        <v>34</v>
      </c>
      <c r="B63" s="163">
        <f>'将来負担比率（分子）の構造'!I$44</f>
        <v>585</v>
      </c>
      <c r="C63" s="163"/>
      <c r="D63" s="163"/>
      <c r="E63" s="163">
        <f>'将来負担比率（分子）の構造'!J$44</f>
        <v>521</v>
      </c>
      <c r="F63" s="163"/>
      <c r="G63" s="163"/>
      <c r="H63" s="163">
        <f>'将来負担比率（分子）の構造'!K$44</f>
        <v>457</v>
      </c>
      <c r="I63" s="163"/>
      <c r="J63" s="163"/>
      <c r="K63" s="163">
        <f>'将来負担比率（分子）の構造'!L$44</f>
        <v>409</v>
      </c>
      <c r="L63" s="163"/>
      <c r="M63" s="163"/>
      <c r="N63" s="163">
        <f>'将来負担比率（分子）の構造'!M$44</f>
        <v>455</v>
      </c>
      <c r="O63" s="163"/>
      <c r="P63" s="163"/>
    </row>
    <row r="64" spans="1:16" x14ac:dyDescent="0.15">
      <c r="A64" s="163" t="s">
        <v>33</v>
      </c>
      <c r="B64" s="163">
        <f>'将来負担比率（分子）の構造'!I$43</f>
        <v>2465</v>
      </c>
      <c r="C64" s="163"/>
      <c r="D64" s="163"/>
      <c r="E64" s="163">
        <f>'将来負担比率（分子）の構造'!J$43</f>
        <v>2325</v>
      </c>
      <c r="F64" s="163"/>
      <c r="G64" s="163"/>
      <c r="H64" s="163">
        <f>'将来負担比率（分子）の構造'!K$43</f>
        <v>2252</v>
      </c>
      <c r="I64" s="163"/>
      <c r="J64" s="163"/>
      <c r="K64" s="163">
        <f>'将来負担比率（分子）の構造'!L$43</f>
        <v>2184</v>
      </c>
      <c r="L64" s="163"/>
      <c r="M64" s="163"/>
      <c r="N64" s="163">
        <f>'将来負担比率（分子）の構造'!M$43</f>
        <v>2112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11358</v>
      </c>
      <c r="C66" s="163"/>
      <c r="D66" s="163"/>
      <c r="E66" s="163">
        <f>'将来負担比率（分子）の構造'!J$41</f>
        <v>11293</v>
      </c>
      <c r="F66" s="163"/>
      <c r="G66" s="163"/>
      <c r="H66" s="163">
        <f>'将来負担比率（分子）の構造'!K$41</f>
        <v>10658</v>
      </c>
      <c r="I66" s="163"/>
      <c r="J66" s="163"/>
      <c r="K66" s="163">
        <f>'将来負担比率（分子）の構造'!L$41</f>
        <v>10060</v>
      </c>
      <c r="L66" s="163"/>
      <c r="M66" s="163"/>
      <c r="N66" s="163">
        <f>'将来負担比率（分子）の構造'!M$41</f>
        <v>9420</v>
      </c>
      <c r="O66" s="163"/>
      <c r="P66" s="163"/>
    </row>
    <row r="67" spans="1:16" x14ac:dyDescent="0.15">
      <c r="A67" s="163" t="s">
        <v>71</v>
      </c>
      <c r="B67" s="163" t="e">
        <f>NA()</f>
        <v>#N/A</v>
      </c>
      <c r="C67" s="163">
        <f>IF(ISNUMBER('将来負担比率（分子）の構造'!I$53), IF('将来負担比率（分子）の構造'!I$53 &lt; 0, 0, '将来負担比率（分子）の構造'!I$53), NA())</f>
        <v>2119</v>
      </c>
      <c r="D67" s="163" t="e">
        <f>NA()</f>
        <v>#N/A</v>
      </c>
      <c r="E67" s="163" t="e">
        <f>NA()</f>
        <v>#N/A</v>
      </c>
      <c r="F67" s="163">
        <f>IF(ISNUMBER('将来負担比率（分子）の構造'!J$53), IF('将来負担比率（分子）の構造'!J$53 &lt; 0, 0, '将来負担比率（分子）の構造'!J$53), NA())</f>
        <v>1369</v>
      </c>
      <c r="G67" s="163" t="e">
        <f>NA()</f>
        <v>#N/A</v>
      </c>
      <c r="H67" s="163" t="e">
        <f>NA()</f>
        <v>#N/A</v>
      </c>
      <c r="I67" s="163">
        <f>IF(ISNUMBER('将来負担比率（分子）の構造'!K$53), IF('将来負担比率（分子）の構造'!K$53 &lt; 0, 0, '将来負担比率（分子）の構造'!K$53), NA())</f>
        <v>963</v>
      </c>
      <c r="J67" s="163" t="e">
        <f>NA()</f>
        <v>#N/A</v>
      </c>
      <c r="K67" s="163" t="e">
        <f>NA()</f>
        <v>#N/A</v>
      </c>
      <c r="L67" s="163">
        <f>IF(ISNUMBER('将来負担比率（分子）の構造'!L$53), IF('将来負担比率（分子）の構造'!L$53 &lt; 0, 0, '将来負担比率（分子）の構造'!L$53), NA())</f>
        <v>674</v>
      </c>
      <c r="M67" s="163" t="e">
        <f>NA()</f>
        <v>#N/A</v>
      </c>
      <c r="N67" s="163" t="e">
        <f>NA()</f>
        <v>#N/A</v>
      </c>
      <c r="O67" s="163">
        <f>IF(ISNUMBER('将来負担比率（分子）の構造'!M$53), IF('将来負担比率（分子）の構造'!M$53 &lt; 0, 0, '将来負担比率（分子）の構造'!M$53), NA())</f>
        <v>629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3821</v>
      </c>
      <c r="C72" s="167">
        <f>基金残高に係る経年分析!G55</f>
        <v>3700</v>
      </c>
      <c r="D72" s="167">
        <f>基金残高に係る経年分析!H55</f>
        <v>3503</v>
      </c>
    </row>
    <row r="73" spans="1:16" x14ac:dyDescent="0.15">
      <c r="A73" s="166" t="s">
        <v>74</v>
      </c>
      <c r="B73" s="167">
        <f>基金残高に係る経年分析!F56</f>
        <v>378</v>
      </c>
      <c r="C73" s="167">
        <f>基金残高に係る経年分析!G56</f>
        <v>384</v>
      </c>
      <c r="D73" s="167">
        <f>基金残高に係る経年分析!H56</f>
        <v>384</v>
      </c>
    </row>
    <row r="74" spans="1:16" x14ac:dyDescent="0.15">
      <c r="A74" s="166" t="s">
        <v>75</v>
      </c>
      <c r="B74" s="167">
        <f>基金残高に係る経年分析!F57</f>
        <v>1124</v>
      </c>
      <c r="C74" s="167">
        <f>基金残高に係る経年分析!G57</f>
        <v>1093</v>
      </c>
      <c r="D74" s="167">
        <f>基金残高に係る経年分析!H57</f>
        <v>1099</v>
      </c>
    </row>
  </sheetData>
  <sheetProtection algorithmName="SHA-512" hashValue="SW8wx6P1qaHkPSq74OtodOUbs+9iPXMdZzZ3Tf7v7ZYpp4hW6feu6XJ/cOSq8X+JqhYRbsWJLTBX3/SCXWqKOA==" saltValue="Oz2GByM9NHCBR3NrXsAm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2022726</v>
      </c>
      <c r="S5" s="613"/>
      <c r="T5" s="613"/>
      <c r="U5" s="613"/>
      <c r="V5" s="613"/>
      <c r="W5" s="613"/>
      <c r="X5" s="613"/>
      <c r="Y5" s="614"/>
      <c r="Z5" s="615">
        <v>22.4</v>
      </c>
      <c r="AA5" s="615"/>
      <c r="AB5" s="615"/>
      <c r="AC5" s="615"/>
      <c r="AD5" s="616">
        <v>2022726</v>
      </c>
      <c r="AE5" s="616"/>
      <c r="AF5" s="616"/>
      <c r="AG5" s="616"/>
      <c r="AH5" s="616"/>
      <c r="AI5" s="616"/>
      <c r="AJ5" s="616"/>
      <c r="AK5" s="616"/>
      <c r="AL5" s="617">
        <v>33.9</v>
      </c>
      <c r="AM5" s="618"/>
      <c r="AN5" s="618"/>
      <c r="AO5" s="619"/>
      <c r="AP5" s="609" t="s">
        <v>216</v>
      </c>
      <c r="AQ5" s="610"/>
      <c r="AR5" s="610"/>
      <c r="AS5" s="610"/>
      <c r="AT5" s="610"/>
      <c r="AU5" s="610"/>
      <c r="AV5" s="610"/>
      <c r="AW5" s="610"/>
      <c r="AX5" s="610"/>
      <c r="AY5" s="610"/>
      <c r="AZ5" s="610"/>
      <c r="BA5" s="610"/>
      <c r="BB5" s="610"/>
      <c r="BC5" s="610"/>
      <c r="BD5" s="610"/>
      <c r="BE5" s="610"/>
      <c r="BF5" s="611"/>
      <c r="BG5" s="623">
        <v>2019991</v>
      </c>
      <c r="BH5" s="624"/>
      <c r="BI5" s="624"/>
      <c r="BJ5" s="624"/>
      <c r="BK5" s="624"/>
      <c r="BL5" s="624"/>
      <c r="BM5" s="624"/>
      <c r="BN5" s="625"/>
      <c r="BO5" s="626">
        <v>99.9</v>
      </c>
      <c r="BP5" s="626"/>
      <c r="BQ5" s="626"/>
      <c r="BR5" s="626"/>
      <c r="BS5" s="627">
        <v>19052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159612</v>
      </c>
      <c r="S6" s="624"/>
      <c r="T6" s="624"/>
      <c r="U6" s="624"/>
      <c r="V6" s="624"/>
      <c r="W6" s="624"/>
      <c r="X6" s="624"/>
      <c r="Y6" s="625"/>
      <c r="Z6" s="626">
        <v>1.8</v>
      </c>
      <c r="AA6" s="626"/>
      <c r="AB6" s="626"/>
      <c r="AC6" s="626"/>
      <c r="AD6" s="627">
        <v>159612</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2019991</v>
      </c>
      <c r="BH6" s="624"/>
      <c r="BI6" s="624"/>
      <c r="BJ6" s="624"/>
      <c r="BK6" s="624"/>
      <c r="BL6" s="624"/>
      <c r="BM6" s="624"/>
      <c r="BN6" s="625"/>
      <c r="BO6" s="626">
        <v>99.9</v>
      </c>
      <c r="BP6" s="626"/>
      <c r="BQ6" s="626"/>
      <c r="BR6" s="626"/>
      <c r="BS6" s="627">
        <v>19052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87565</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87565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577</v>
      </c>
      <c r="S7" s="624"/>
      <c r="T7" s="624"/>
      <c r="U7" s="624"/>
      <c r="V7" s="624"/>
      <c r="W7" s="624"/>
      <c r="X7" s="624"/>
      <c r="Y7" s="625"/>
      <c r="Z7" s="626">
        <v>0</v>
      </c>
      <c r="AA7" s="626"/>
      <c r="AB7" s="626"/>
      <c r="AC7" s="626"/>
      <c r="AD7" s="627">
        <v>577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587579</v>
      </c>
      <c r="BH7" s="624"/>
      <c r="BI7" s="624"/>
      <c r="BJ7" s="624"/>
      <c r="BK7" s="624"/>
      <c r="BL7" s="624"/>
      <c r="BM7" s="624"/>
      <c r="BN7" s="625"/>
      <c r="BO7" s="626">
        <v>29</v>
      </c>
      <c r="BP7" s="626"/>
      <c r="BQ7" s="626"/>
      <c r="BR7" s="626"/>
      <c r="BS7" s="627">
        <v>19052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1363782</v>
      </c>
      <c r="CS7" s="624"/>
      <c r="CT7" s="624"/>
      <c r="CU7" s="624"/>
      <c r="CV7" s="624"/>
      <c r="CW7" s="624"/>
      <c r="CX7" s="624"/>
      <c r="CY7" s="625"/>
      <c r="CZ7" s="626">
        <v>15.6</v>
      </c>
      <c r="DA7" s="626"/>
      <c r="DB7" s="626"/>
      <c r="DC7" s="626"/>
      <c r="DD7" s="632">
        <v>143283</v>
      </c>
      <c r="DE7" s="624"/>
      <c r="DF7" s="624"/>
      <c r="DG7" s="624"/>
      <c r="DH7" s="624"/>
      <c r="DI7" s="624"/>
      <c r="DJ7" s="624"/>
      <c r="DK7" s="624"/>
      <c r="DL7" s="624"/>
      <c r="DM7" s="624"/>
      <c r="DN7" s="624"/>
      <c r="DO7" s="624"/>
      <c r="DP7" s="625"/>
      <c r="DQ7" s="632">
        <v>1014695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11466</v>
      </c>
      <c r="S8" s="624"/>
      <c r="T8" s="624"/>
      <c r="U8" s="624"/>
      <c r="V8" s="624"/>
      <c r="W8" s="624"/>
      <c r="X8" s="624"/>
      <c r="Y8" s="625"/>
      <c r="Z8" s="626">
        <v>0.1</v>
      </c>
      <c r="AA8" s="626"/>
      <c r="AB8" s="626"/>
      <c r="AC8" s="626"/>
      <c r="AD8" s="627">
        <v>11466</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20279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2140213</v>
      </c>
      <c r="CS8" s="624"/>
      <c r="CT8" s="624"/>
      <c r="CU8" s="624"/>
      <c r="CV8" s="624"/>
      <c r="CW8" s="624"/>
      <c r="CX8" s="624"/>
      <c r="CY8" s="625"/>
      <c r="CZ8" s="626">
        <v>24.5</v>
      </c>
      <c r="DA8" s="626"/>
      <c r="DB8" s="626"/>
      <c r="DC8" s="626"/>
      <c r="DD8" s="632">
        <v>8769</v>
      </c>
      <c r="DE8" s="624"/>
      <c r="DF8" s="624"/>
      <c r="DG8" s="624"/>
      <c r="DH8" s="624"/>
      <c r="DI8" s="624"/>
      <c r="DJ8" s="624"/>
      <c r="DK8" s="624"/>
      <c r="DL8" s="624"/>
      <c r="DM8" s="624"/>
      <c r="DN8" s="624"/>
      <c r="DO8" s="624"/>
      <c r="DP8" s="625"/>
      <c r="DQ8" s="632">
        <v>1500403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15464</v>
      </c>
      <c r="S9" s="624"/>
      <c r="T9" s="624"/>
      <c r="U9" s="624"/>
      <c r="V9" s="624"/>
      <c r="W9" s="624"/>
      <c r="X9" s="624"/>
      <c r="Y9" s="625"/>
      <c r="Z9" s="626">
        <v>0.2</v>
      </c>
      <c r="AA9" s="626"/>
      <c r="AB9" s="626"/>
      <c r="AC9" s="626"/>
      <c r="AD9" s="627">
        <v>15464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462550</v>
      </c>
      <c r="BH9" s="624"/>
      <c r="BI9" s="624"/>
      <c r="BJ9" s="624"/>
      <c r="BK9" s="624"/>
      <c r="BL9" s="624"/>
      <c r="BM9" s="624"/>
      <c r="BN9" s="625"/>
      <c r="BO9" s="626">
        <v>22.9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613999</v>
      </c>
      <c r="CS9" s="624"/>
      <c r="CT9" s="624"/>
      <c r="CU9" s="624"/>
      <c r="CV9" s="624"/>
      <c r="CW9" s="624"/>
      <c r="CX9" s="624"/>
      <c r="CY9" s="625"/>
      <c r="CZ9" s="626">
        <v>7</v>
      </c>
      <c r="DA9" s="626"/>
      <c r="DB9" s="626"/>
      <c r="DC9" s="626"/>
      <c r="DD9" s="632">
        <v>4155</v>
      </c>
      <c r="DE9" s="624"/>
      <c r="DF9" s="624"/>
      <c r="DG9" s="624"/>
      <c r="DH9" s="624"/>
      <c r="DI9" s="624"/>
      <c r="DJ9" s="624"/>
      <c r="DK9" s="624"/>
      <c r="DL9" s="624"/>
      <c r="DM9" s="624"/>
      <c r="DN9" s="624"/>
      <c r="DO9" s="624"/>
      <c r="DP9" s="625"/>
      <c r="DQ9" s="632">
        <v>583295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38029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1100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340683</v>
      </c>
      <c r="S11" s="624"/>
      <c r="T11" s="624"/>
      <c r="U11" s="624"/>
      <c r="V11" s="624"/>
      <c r="W11" s="624"/>
      <c r="X11" s="624"/>
      <c r="Y11" s="625"/>
      <c r="Z11" s="628">
        <v>3.8</v>
      </c>
      <c r="AA11" s="629"/>
      <c r="AB11" s="629"/>
      <c r="AC11" s="635"/>
      <c r="AD11" s="632">
        <v>340683</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66721</v>
      </c>
      <c r="BH11" s="624"/>
      <c r="BI11" s="624"/>
      <c r="BJ11" s="624"/>
      <c r="BK11" s="624"/>
      <c r="BL11" s="624"/>
      <c r="BM11" s="624"/>
      <c r="BN11" s="625"/>
      <c r="BO11" s="626">
        <v>3.3</v>
      </c>
      <c r="BP11" s="626"/>
      <c r="BQ11" s="626"/>
      <c r="BR11" s="626"/>
      <c r="BS11" s="627">
        <v>19052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412534</v>
      </c>
      <c r="CS11" s="624"/>
      <c r="CT11" s="624"/>
      <c r="CU11" s="624"/>
      <c r="CV11" s="624"/>
      <c r="CW11" s="624"/>
      <c r="CX11" s="624"/>
      <c r="CY11" s="625"/>
      <c r="CZ11" s="626">
        <v>4.7</v>
      </c>
      <c r="DA11" s="626"/>
      <c r="DB11" s="626"/>
      <c r="DC11" s="626"/>
      <c r="DD11" s="632">
        <v>173780</v>
      </c>
      <c r="DE11" s="624"/>
      <c r="DF11" s="624"/>
      <c r="DG11" s="624"/>
      <c r="DH11" s="624"/>
      <c r="DI11" s="624"/>
      <c r="DJ11" s="624"/>
      <c r="DK11" s="624"/>
      <c r="DL11" s="624"/>
      <c r="DM11" s="624"/>
      <c r="DN11" s="624"/>
      <c r="DO11" s="624"/>
      <c r="DP11" s="625"/>
      <c r="DQ11" s="632">
        <v>240390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15291</v>
      </c>
      <c r="S12" s="624"/>
      <c r="T12" s="624"/>
      <c r="U12" s="624"/>
      <c r="V12" s="624"/>
      <c r="W12" s="624"/>
      <c r="X12" s="624"/>
      <c r="Y12" s="625"/>
      <c r="Z12" s="626">
        <v>0.2</v>
      </c>
      <c r="AA12" s="626"/>
      <c r="AB12" s="626"/>
      <c r="AC12" s="626"/>
      <c r="AD12" s="627">
        <v>15291</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1277700</v>
      </c>
      <c r="BH12" s="624"/>
      <c r="BI12" s="624"/>
      <c r="BJ12" s="624"/>
      <c r="BK12" s="624"/>
      <c r="BL12" s="624"/>
      <c r="BM12" s="624"/>
      <c r="BN12" s="625"/>
      <c r="BO12" s="626">
        <v>63.2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219258</v>
      </c>
      <c r="CS12" s="624"/>
      <c r="CT12" s="624"/>
      <c r="CU12" s="624"/>
      <c r="CV12" s="624"/>
      <c r="CW12" s="624"/>
      <c r="CX12" s="624"/>
      <c r="CY12" s="625"/>
      <c r="CZ12" s="626">
        <v>2.5</v>
      </c>
      <c r="DA12" s="626"/>
      <c r="DB12" s="626"/>
      <c r="DC12" s="626"/>
      <c r="DD12" s="632">
        <v>33608</v>
      </c>
      <c r="DE12" s="624"/>
      <c r="DF12" s="624"/>
      <c r="DG12" s="624"/>
      <c r="DH12" s="624"/>
      <c r="DI12" s="624"/>
      <c r="DJ12" s="624"/>
      <c r="DK12" s="624"/>
      <c r="DL12" s="624"/>
      <c r="DM12" s="624"/>
      <c r="DN12" s="624"/>
      <c r="DO12" s="624"/>
      <c r="DP12" s="625"/>
      <c r="DQ12" s="632">
        <v>199740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1251304</v>
      </c>
      <c r="BH13" s="624"/>
      <c r="BI13" s="624"/>
      <c r="BJ13" s="624"/>
      <c r="BK13" s="624"/>
      <c r="BL13" s="624"/>
      <c r="BM13" s="624"/>
      <c r="BN13" s="625"/>
      <c r="BO13" s="626">
        <v>61.9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893637</v>
      </c>
      <c r="CS13" s="624"/>
      <c r="CT13" s="624"/>
      <c r="CU13" s="624"/>
      <c r="CV13" s="624"/>
      <c r="CW13" s="624"/>
      <c r="CX13" s="624"/>
      <c r="CY13" s="625"/>
      <c r="CZ13" s="626">
        <v>10.199999999999999</v>
      </c>
      <c r="DA13" s="626"/>
      <c r="DB13" s="626"/>
      <c r="DC13" s="626"/>
      <c r="DD13" s="632">
        <v>417762</v>
      </c>
      <c r="DE13" s="624"/>
      <c r="DF13" s="624"/>
      <c r="DG13" s="624"/>
      <c r="DH13" s="624"/>
      <c r="DI13" s="624"/>
      <c r="DJ13" s="624"/>
      <c r="DK13" s="624"/>
      <c r="DL13" s="624"/>
      <c r="DM13" s="624"/>
      <c r="DN13" s="624"/>
      <c r="DO13" s="624"/>
      <c r="DP13" s="625"/>
      <c r="DQ13" s="632">
        <v>547627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69174</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399323</v>
      </c>
      <c r="CS14" s="624"/>
      <c r="CT14" s="624"/>
      <c r="CU14" s="624"/>
      <c r="CV14" s="624"/>
      <c r="CW14" s="624"/>
      <c r="CX14" s="624"/>
      <c r="CY14" s="625"/>
      <c r="CZ14" s="626">
        <v>4.5999999999999996</v>
      </c>
      <c r="DA14" s="626"/>
      <c r="DB14" s="626"/>
      <c r="DC14" s="626"/>
      <c r="DD14" s="632">
        <v>25058</v>
      </c>
      <c r="DE14" s="624"/>
      <c r="DF14" s="624"/>
      <c r="DG14" s="624"/>
      <c r="DH14" s="624"/>
      <c r="DI14" s="624"/>
      <c r="DJ14" s="624"/>
      <c r="DK14" s="624"/>
      <c r="DL14" s="624"/>
      <c r="DM14" s="624"/>
      <c r="DN14" s="624"/>
      <c r="DO14" s="624"/>
      <c r="DP14" s="625"/>
      <c r="DQ14" s="632">
        <v>381633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17963</v>
      </c>
      <c r="S15" s="624"/>
      <c r="T15" s="624"/>
      <c r="U15" s="624"/>
      <c r="V15" s="624"/>
      <c r="W15" s="624"/>
      <c r="X15" s="624"/>
      <c r="Y15" s="625"/>
      <c r="Z15" s="626">
        <v>0.2</v>
      </c>
      <c r="AA15" s="626"/>
      <c r="AB15" s="626"/>
      <c r="AC15" s="626"/>
      <c r="AD15" s="627">
        <v>17963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85538</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1418260</v>
      </c>
      <c r="CS15" s="624"/>
      <c r="CT15" s="624"/>
      <c r="CU15" s="624"/>
      <c r="CV15" s="624"/>
      <c r="CW15" s="624"/>
      <c r="CX15" s="624"/>
      <c r="CY15" s="625"/>
      <c r="CZ15" s="626">
        <v>16.2</v>
      </c>
      <c r="DA15" s="626"/>
      <c r="DB15" s="626"/>
      <c r="DC15" s="626"/>
      <c r="DD15" s="632">
        <v>242827</v>
      </c>
      <c r="DE15" s="624"/>
      <c r="DF15" s="624"/>
      <c r="DG15" s="624"/>
      <c r="DH15" s="624"/>
      <c r="DI15" s="624"/>
      <c r="DJ15" s="624"/>
      <c r="DK15" s="624"/>
      <c r="DL15" s="624"/>
      <c r="DM15" s="624"/>
      <c r="DN15" s="624"/>
      <c r="DO15" s="624"/>
      <c r="DP15" s="625"/>
      <c r="DQ15" s="632">
        <v>1108264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38990</v>
      </c>
      <c r="S16" s="624"/>
      <c r="T16" s="624"/>
      <c r="U16" s="624"/>
      <c r="V16" s="624"/>
      <c r="W16" s="624"/>
      <c r="X16" s="624"/>
      <c r="Y16" s="625"/>
      <c r="Z16" s="626">
        <v>0.4</v>
      </c>
      <c r="AA16" s="626"/>
      <c r="AB16" s="626"/>
      <c r="AC16" s="626"/>
      <c r="AD16" s="627">
        <v>38990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5477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5477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57478</v>
      </c>
      <c r="S17" s="624"/>
      <c r="T17" s="624"/>
      <c r="U17" s="624"/>
      <c r="V17" s="624"/>
      <c r="W17" s="624"/>
      <c r="X17" s="624"/>
      <c r="Y17" s="625"/>
      <c r="Z17" s="626">
        <v>0.6</v>
      </c>
      <c r="AA17" s="626"/>
      <c r="AB17" s="626"/>
      <c r="AC17" s="626"/>
      <c r="AD17" s="627">
        <v>57478</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1181764</v>
      </c>
      <c r="CS17" s="624"/>
      <c r="CT17" s="624"/>
      <c r="CU17" s="624"/>
      <c r="CV17" s="624"/>
      <c r="CW17" s="624"/>
      <c r="CX17" s="624"/>
      <c r="CY17" s="625"/>
      <c r="CZ17" s="626">
        <v>13.5</v>
      </c>
      <c r="DA17" s="626"/>
      <c r="DB17" s="626"/>
      <c r="DC17" s="626"/>
      <c r="DD17" s="632" t="s">
        <v>122</v>
      </c>
      <c r="DE17" s="624"/>
      <c r="DF17" s="624"/>
      <c r="DG17" s="624"/>
      <c r="DH17" s="624"/>
      <c r="DI17" s="624"/>
      <c r="DJ17" s="624"/>
      <c r="DK17" s="624"/>
      <c r="DL17" s="624"/>
      <c r="DM17" s="624"/>
      <c r="DN17" s="624"/>
      <c r="DO17" s="624"/>
      <c r="DP17" s="625"/>
      <c r="DQ17" s="632">
        <v>1178429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5551</v>
      </c>
      <c r="S18" s="624"/>
      <c r="T18" s="624"/>
      <c r="U18" s="624"/>
      <c r="V18" s="624"/>
      <c r="W18" s="624"/>
      <c r="X18" s="624"/>
      <c r="Y18" s="625"/>
      <c r="Z18" s="626">
        <v>0.1</v>
      </c>
      <c r="AA18" s="626"/>
      <c r="AB18" s="626"/>
      <c r="AC18" s="626"/>
      <c r="AD18" s="627">
        <v>5551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50318</v>
      </c>
      <c r="S19" s="624"/>
      <c r="T19" s="624"/>
      <c r="U19" s="624"/>
      <c r="V19" s="624"/>
      <c r="W19" s="624"/>
      <c r="X19" s="624"/>
      <c r="Y19" s="625"/>
      <c r="Z19" s="626">
        <v>0.6</v>
      </c>
      <c r="AA19" s="626"/>
      <c r="AB19" s="626"/>
      <c r="AC19" s="626"/>
      <c r="AD19" s="627">
        <v>50318</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2735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1609</v>
      </c>
      <c r="S20" s="624"/>
      <c r="T20" s="624"/>
      <c r="U20" s="624"/>
      <c r="V20" s="624"/>
      <c r="W20" s="624"/>
      <c r="X20" s="624"/>
      <c r="Y20" s="625"/>
      <c r="Z20" s="626">
        <v>0</v>
      </c>
      <c r="AA20" s="626"/>
      <c r="AB20" s="626"/>
      <c r="AC20" s="626"/>
      <c r="AD20" s="627">
        <v>1609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2735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8736912</v>
      </c>
      <c r="CS20" s="624"/>
      <c r="CT20" s="624"/>
      <c r="CU20" s="624"/>
      <c r="CV20" s="624"/>
      <c r="CW20" s="624"/>
      <c r="CX20" s="624"/>
      <c r="CY20" s="625"/>
      <c r="CZ20" s="626">
        <v>100</v>
      </c>
      <c r="DA20" s="626"/>
      <c r="DB20" s="626"/>
      <c r="DC20" s="626"/>
      <c r="DD20" s="632">
        <v>1049242</v>
      </c>
      <c r="DE20" s="624"/>
      <c r="DF20" s="624"/>
      <c r="DG20" s="624"/>
      <c r="DH20" s="624"/>
      <c r="DI20" s="624"/>
      <c r="DJ20" s="624"/>
      <c r="DK20" s="624"/>
      <c r="DL20" s="624"/>
      <c r="DM20" s="624"/>
      <c r="DN20" s="624"/>
      <c r="DO20" s="624"/>
      <c r="DP20" s="625"/>
      <c r="DQ20" s="632">
        <v>6848618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3487308</v>
      </c>
      <c r="S21" s="624"/>
      <c r="T21" s="624"/>
      <c r="U21" s="624"/>
      <c r="V21" s="624"/>
      <c r="W21" s="624"/>
      <c r="X21" s="624"/>
      <c r="Y21" s="625"/>
      <c r="Z21" s="626">
        <v>38.700000000000003</v>
      </c>
      <c r="AA21" s="626"/>
      <c r="AB21" s="626"/>
      <c r="AC21" s="626"/>
      <c r="AD21" s="627">
        <v>3242078</v>
      </c>
      <c r="AE21" s="627"/>
      <c r="AF21" s="627"/>
      <c r="AG21" s="627"/>
      <c r="AH21" s="627"/>
      <c r="AI21" s="627"/>
      <c r="AJ21" s="627"/>
      <c r="AK21" s="627"/>
      <c r="AL21" s="628">
        <v>54.4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2735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3242078</v>
      </c>
      <c r="S22" s="624"/>
      <c r="T22" s="624"/>
      <c r="U22" s="624"/>
      <c r="V22" s="624"/>
      <c r="W22" s="624"/>
      <c r="X22" s="624"/>
      <c r="Y22" s="625"/>
      <c r="Z22" s="626">
        <v>36</v>
      </c>
      <c r="AA22" s="626"/>
      <c r="AB22" s="626"/>
      <c r="AC22" s="626"/>
      <c r="AD22" s="627">
        <v>3242078</v>
      </c>
      <c r="AE22" s="627"/>
      <c r="AF22" s="627"/>
      <c r="AG22" s="627"/>
      <c r="AH22" s="627"/>
      <c r="AI22" s="627"/>
      <c r="AJ22" s="627"/>
      <c r="AK22" s="627"/>
      <c r="AL22" s="628">
        <v>54.4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245230</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4020350</v>
      </c>
      <c r="CS24" s="613"/>
      <c r="CT24" s="613"/>
      <c r="CU24" s="613"/>
      <c r="CV24" s="613"/>
      <c r="CW24" s="613"/>
      <c r="CX24" s="613"/>
      <c r="CY24" s="614"/>
      <c r="CZ24" s="617">
        <v>46</v>
      </c>
      <c r="DA24" s="618"/>
      <c r="DB24" s="618"/>
      <c r="DC24" s="634"/>
      <c r="DD24" s="657">
        <v>3426936</v>
      </c>
      <c r="DE24" s="613"/>
      <c r="DF24" s="613"/>
      <c r="DG24" s="613"/>
      <c r="DH24" s="613"/>
      <c r="DI24" s="613"/>
      <c r="DJ24" s="613"/>
      <c r="DK24" s="614"/>
      <c r="DL24" s="657">
        <v>3257287</v>
      </c>
      <c r="DM24" s="613"/>
      <c r="DN24" s="613"/>
      <c r="DO24" s="613"/>
      <c r="DP24" s="613"/>
      <c r="DQ24" s="613"/>
      <c r="DR24" s="613"/>
      <c r="DS24" s="613"/>
      <c r="DT24" s="613"/>
      <c r="DU24" s="613"/>
      <c r="DV24" s="614"/>
      <c r="DW24" s="617">
        <v>54.5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6167558</v>
      </c>
      <c r="S25" s="624"/>
      <c r="T25" s="624"/>
      <c r="U25" s="624"/>
      <c r="V25" s="624"/>
      <c r="W25" s="624"/>
      <c r="X25" s="624"/>
      <c r="Y25" s="625"/>
      <c r="Z25" s="626">
        <v>68.400000000000006</v>
      </c>
      <c r="AA25" s="626"/>
      <c r="AB25" s="626"/>
      <c r="AC25" s="626"/>
      <c r="AD25" s="627">
        <v>5922328</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1870197</v>
      </c>
      <c r="CS25" s="653"/>
      <c r="CT25" s="653"/>
      <c r="CU25" s="653"/>
      <c r="CV25" s="653"/>
      <c r="CW25" s="653"/>
      <c r="CX25" s="653"/>
      <c r="CY25" s="654"/>
      <c r="CZ25" s="628">
        <v>21.4</v>
      </c>
      <c r="DA25" s="655"/>
      <c r="DB25" s="655"/>
      <c r="DC25" s="658"/>
      <c r="DD25" s="632">
        <v>1767612</v>
      </c>
      <c r="DE25" s="653"/>
      <c r="DF25" s="653"/>
      <c r="DG25" s="653"/>
      <c r="DH25" s="653"/>
      <c r="DI25" s="653"/>
      <c r="DJ25" s="653"/>
      <c r="DK25" s="654"/>
      <c r="DL25" s="632">
        <v>1767413</v>
      </c>
      <c r="DM25" s="653"/>
      <c r="DN25" s="653"/>
      <c r="DO25" s="653"/>
      <c r="DP25" s="653"/>
      <c r="DQ25" s="653"/>
      <c r="DR25" s="653"/>
      <c r="DS25" s="653"/>
      <c r="DT25" s="653"/>
      <c r="DU25" s="653"/>
      <c r="DV25" s="654"/>
      <c r="DW25" s="628">
        <v>29.6</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2058</v>
      </c>
      <c r="S26" s="624"/>
      <c r="T26" s="624"/>
      <c r="U26" s="624"/>
      <c r="V26" s="624"/>
      <c r="W26" s="624"/>
      <c r="X26" s="624"/>
      <c r="Y26" s="625"/>
      <c r="Z26" s="626">
        <v>0</v>
      </c>
      <c r="AA26" s="626"/>
      <c r="AB26" s="626"/>
      <c r="AC26" s="626"/>
      <c r="AD26" s="627">
        <v>2058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1242895</v>
      </c>
      <c r="CS26" s="624"/>
      <c r="CT26" s="624"/>
      <c r="CU26" s="624"/>
      <c r="CV26" s="624"/>
      <c r="CW26" s="624"/>
      <c r="CX26" s="624"/>
      <c r="CY26" s="625"/>
      <c r="CZ26" s="628">
        <v>14.2</v>
      </c>
      <c r="DA26" s="655"/>
      <c r="DB26" s="655"/>
      <c r="DC26" s="658"/>
      <c r="DD26" s="632">
        <v>1161946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16986</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2022726</v>
      </c>
      <c r="BH27" s="624"/>
      <c r="BI27" s="624"/>
      <c r="BJ27" s="624"/>
      <c r="BK27" s="624"/>
      <c r="BL27" s="624"/>
      <c r="BM27" s="624"/>
      <c r="BN27" s="625"/>
      <c r="BO27" s="626">
        <v>100</v>
      </c>
      <c r="BP27" s="626"/>
      <c r="BQ27" s="626"/>
      <c r="BR27" s="626"/>
      <c r="BS27" s="627">
        <v>19052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968389</v>
      </c>
      <c r="CS27" s="653"/>
      <c r="CT27" s="653"/>
      <c r="CU27" s="653"/>
      <c r="CV27" s="653"/>
      <c r="CW27" s="653"/>
      <c r="CX27" s="653"/>
      <c r="CY27" s="654"/>
      <c r="CZ27" s="628">
        <v>11.1</v>
      </c>
      <c r="DA27" s="655"/>
      <c r="DB27" s="655"/>
      <c r="DC27" s="658"/>
      <c r="DD27" s="632">
        <v>480895</v>
      </c>
      <c r="DE27" s="653"/>
      <c r="DF27" s="653"/>
      <c r="DG27" s="653"/>
      <c r="DH27" s="653"/>
      <c r="DI27" s="653"/>
      <c r="DJ27" s="653"/>
      <c r="DK27" s="654"/>
      <c r="DL27" s="632">
        <v>311445</v>
      </c>
      <c r="DM27" s="653"/>
      <c r="DN27" s="653"/>
      <c r="DO27" s="653"/>
      <c r="DP27" s="653"/>
      <c r="DQ27" s="653"/>
      <c r="DR27" s="653"/>
      <c r="DS27" s="653"/>
      <c r="DT27" s="653"/>
      <c r="DU27" s="653"/>
      <c r="DV27" s="654"/>
      <c r="DW27" s="628">
        <v>5.2</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74878</v>
      </c>
      <c r="S28" s="624"/>
      <c r="T28" s="624"/>
      <c r="U28" s="624"/>
      <c r="V28" s="624"/>
      <c r="W28" s="624"/>
      <c r="X28" s="624"/>
      <c r="Y28" s="625"/>
      <c r="Z28" s="626">
        <v>0.8</v>
      </c>
      <c r="AA28" s="626"/>
      <c r="AB28" s="626"/>
      <c r="AC28" s="626"/>
      <c r="AD28" s="627">
        <v>3918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1181764</v>
      </c>
      <c r="CS28" s="624"/>
      <c r="CT28" s="624"/>
      <c r="CU28" s="624"/>
      <c r="CV28" s="624"/>
      <c r="CW28" s="624"/>
      <c r="CX28" s="624"/>
      <c r="CY28" s="625"/>
      <c r="CZ28" s="628">
        <v>13.5</v>
      </c>
      <c r="DA28" s="655"/>
      <c r="DB28" s="655"/>
      <c r="DC28" s="658"/>
      <c r="DD28" s="632">
        <v>1178429</v>
      </c>
      <c r="DE28" s="624"/>
      <c r="DF28" s="624"/>
      <c r="DG28" s="624"/>
      <c r="DH28" s="624"/>
      <c r="DI28" s="624"/>
      <c r="DJ28" s="624"/>
      <c r="DK28" s="625"/>
      <c r="DL28" s="632">
        <v>1178429</v>
      </c>
      <c r="DM28" s="624"/>
      <c r="DN28" s="624"/>
      <c r="DO28" s="624"/>
      <c r="DP28" s="624"/>
      <c r="DQ28" s="624"/>
      <c r="DR28" s="624"/>
      <c r="DS28" s="624"/>
      <c r="DT28" s="624"/>
      <c r="DU28" s="624"/>
      <c r="DV28" s="625"/>
      <c r="DW28" s="628">
        <v>19.7</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8236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1181764</v>
      </c>
      <c r="CS29" s="653"/>
      <c r="CT29" s="653"/>
      <c r="CU29" s="653"/>
      <c r="CV29" s="653"/>
      <c r="CW29" s="653"/>
      <c r="CX29" s="653"/>
      <c r="CY29" s="654"/>
      <c r="CZ29" s="628">
        <v>13.5</v>
      </c>
      <c r="DA29" s="655"/>
      <c r="DB29" s="655"/>
      <c r="DC29" s="658"/>
      <c r="DD29" s="632">
        <v>1178429</v>
      </c>
      <c r="DE29" s="653"/>
      <c r="DF29" s="653"/>
      <c r="DG29" s="653"/>
      <c r="DH29" s="653"/>
      <c r="DI29" s="653"/>
      <c r="DJ29" s="653"/>
      <c r="DK29" s="654"/>
      <c r="DL29" s="632">
        <v>1178429</v>
      </c>
      <c r="DM29" s="653"/>
      <c r="DN29" s="653"/>
      <c r="DO29" s="653"/>
      <c r="DP29" s="653"/>
      <c r="DQ29" s="653"/>
      <c r="DR29" s="653"/>
      <c r="DS29" s="653"/>
      <c r="DT29" s="653"/>
      <c r="DU29" s="653"/>
      <c r="DV29" s="654"/>
      <c r="DW29" s="628">
        <v>19.7</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735362</v>
      </c>
      <c r="S30" s="624"/>
      <c r="T30" s="624"/>
      <c r="U30" s="624"/>
      <c r="V30" s="624"/>
      <c r="W30" s="624"/>
      <c r="X30" s="624"/>
      <c r="Y30" s="625"/>
      <c r="Z30" s="626">
        <v>8.1999999999999993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1138469</v>
      </c>
      <c r="CS30" s="624"/>
      <c r="CT30" s="624"/>
      <c r="CU30" s="624"/>
      <c r="CV30" s="624"/>
      <c r="CW30" s="624"/>
      <c r="CX30" s="624"/>
      <c r="CY30" s="625"/>
      <c r="CZ30" s="628">
        <v>13</v>
      </c>
      <c r="DA30" s="655"/>
      <c r="DB30" s="655"/>
      <c r="DC30" s="658"/>
      <c r="DD30" s="632">
        <v>1135134</v>
      </c>
      <c r="DE30" s="624"/>
      <c r="DF30" s="624"/>
      <c r="DG30" s="624"/>
      <c r="DH30" s="624"/>
      <c r="DI30" s="624"/>
      <c r="DJ30" s="624"/>
      <c r="DK30" s="625"/>
      <c r="DL30" s="632">
        <v>1135134</v>
      </c>
      <c r="DM30" s="624"/>
      <c r="DN30" s="624"/>
      <c r="DO30" s="624"/>
      <c r="DP30" s="624"/>
      <c r="DQ30" s="624"/>
      <c r="DR30" s="624"/>
      <c r="DS30" s="624"/>
      <c r="DT30" s="624"/>
      <c r="DU30" s="624"/>
      <c r="DV30" s="625"/>
      <c r="DW30" s="628">
        <v>19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98.1</v>
      </c>
      <c r="BN31" s="667"/>
      <c r="BO31" s="667"/>
      <c r="BP31" s="667"/>
      <c r="BQ31" s="668"/>
      <c r="BR31" s="670">
        <v>99.4</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43295</v>
      </c>
      <c r="CS31" s="653"/>
      <c r="CT31" s="653"/>
      <c r="CU31" s="653"/>
      <c r="CV31" s="653"/>
      <c r="CW31" s="653"/>
      <c r="CX31" s="653"/>
      <c r="CY31" s="654"/>
      <c r="CZ31" s="628">
        <v>0.5</v>
      </c>
      <c r="DA31" s="655"/>
      <c r="DB31" s="655"/>
      <c r="DC31" s="658"/>
      <c r="DD31" s="632">
        <v>43295</v>
      </c>
      <c r="DE31" s="653"/>
      <c r="DF31" s="653"/>
      <c r="DG31" s="653"/>
      <c r="DH31" s="653"/>
      <c r="DI31" s="653"/>
      <c r="DJ31" s="653"/>
      <c r="DK31" s="654"/>
      <c r="DL31" s="632">
        <v>43295</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477981</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3"/>
      <c r="BI32" s="653"/>
      <c r="BJ32" s="653"/>
      <c r="BK32" s="653"/>
      <c r="BL32" s="653"/>
      <c r="BM32" s="629">
        <v>97.4</v>
      </c>
      <c r="BN32" s="653"/>
      <c r="BO32" s="653"/>
      <c r="BP32" s="653"/>
      <c r="BQ32" s="669"/>
      <c r="BR32" s="680">
        <v>99.4</v>
      </c>
      <c r="BS32" s="653"/>
      <c r="BT32" s="653"/>
      <c r="BU32" s="653"/>
      <c r="BV32" s="653"/>
      <c r="BW32" s="653"/>
      <c r="BX32" s="629">
        <v>96.9</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48093</v>
      </c>
      <c r="S33" s="624"/>
      <c r="T33" s="624"/>
      <c r="U33" s="624"/>
      <c r="V33" s="624"/>
      <c r="W33" s="624"/>
      <c r="X33" s="624"/>
      <c r="Y33" s="625"/>
      <c r="Z33" s="626">
        <v>0.5</v>
      </c>
      <c r="AA33" s="626"/>
      <c r="AB33" s="626"/>
      <c r="AC33" s="626"/>
      <c r="AD33" s="627">
        <v>29011</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98.3</v>
      </c>
      <c r="BN33" s="682"/>
      <c r="BO33" s="682"/>
      <c r="BP33" s="682"/>
      <c r="BQ33" s="684"/>
      <c r="BR33" s="681">
        <v>99.4</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3661843</v>
      </c>
      <c r="CS33" s="653"/>
      <c r="CT33" s="653"/>
      <c r="CU33" s="653"/>
      <c r="CV33" s="653"/>
      <c r="CW33" s="653"/>
      <c r="CX33" s="653"/>
      <c r="CY33" s="654"/>
      <c r="CZ33" s="628">
        <v>41.9</v>
      </c>
      <c r="DA33" s="655"/>
      <c r="DB33" s="655"/>
      <c r="DC33" s="658"/>
      <c r="DD33" s="632">
        <v>3203281</v>
      </c>
      <c r="DE33" s="653"/>
      <c r="DF33" s="653"/>
      <c r="DG33" s="653"/>
      <c r="DH33" s="653"/>
      <c r="DI33" s="653"/>
      <c r="DJ33" s="653"/>
      <c r="DK33" s="654"/>
      <c r="DL33" s="632">
        <v>2541653</v>
      </c>
      <c r="DM33" s="653"/>
      <c r="DN33" s="653"/>
      <c r="DO33" s="653"/>
      <c r="DP33" s="653"/>
      <c r="DQ33" s="653"/>
      <c r="DR33" s="653"/>
      <c r="DS33" s="653"/>
      <c r="DT33" s="653"/>
      <c r="DU33" s="653"/>
      <c r="DV33" s="654"/>
      <c r="DW33" s="628">
        <v>42.5</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20404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1119734</v>
      </c>
      <c r="CS34" s="624"/>
      <c r="CT34" s="624"/>
      <c r="CU34" s="624"/>
      <c r="CV34" s="624"/>
      <c r="CW34" s="624"/>
      <c r="CX34" s="624"/>
      <c r="CY34" s="625"/>
      <c r="CZ34" s="628">
        <v>12.8</v>
      </c>
      <c r="DA34" s="655"/>
      <c r="DB34" s="655"/>
      <c r="DC34" s="658"/>
      <c r="DD34" s="632">
        <v>907976</v>
      </c>
      <c r="DE34" s="624"/>
      <c r="DF34" s="624"/>
      <c r="DG34" s="624"/>
      <c r="DH34" s="624"/>
      <c r="DI34" s="624"/>
      <c r="DJ34" s="624"/>
      <c r="DK34" s="625"/>
      <c r="DL34" s="632">
        <v>812534</v>
      </c>
      <c r="DM34" s="624"/>
      <c r="DN34" s="624"/>
      <c r="DO34" s="624"/>
      <c r="DP34" s="624"/>
      <c r="DQ34" s="624"/>
      <c r="DR34" s="624"/>
      <c r="DS34" s="624"/>
      <c r="DT34" s="624"/>
      <c r="DU34" s="624"/>
      <c r="DV34" s="625"/>
      <c r="DW34" s="628">
        <v>13.6</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421217</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78375</v>
      </c>
      <c r="CS35" s="653"/>
      <c r="CT35" s="653"/>
      <c r="CU35" s="653"/>
      <c r="CV35" s="653"/>
      <c r="CW35" s="653"/>
      <c r="CX35" s="653"/>
      <c r="CY35" s="654"/>
      <c r="CZ35" s="628">
        <v>0.9</v>
      </c>
      <c r="DA35" s="655"/>
      <c r="DB35" s="655"/>
      <c r="DC35" s="658"/>
      <c r="DD35" s="632">
        <v>57846</v>
      </c>
      <c r="DE35" s="653"/>
      <c r="DF35" s="653"/>
      <c r="DG35" s="653"/>
      <c r="DH35" s="653"/>
      <c r="DI35" s="653"/>
      <c r="DJ35" s="653"/>
      <c r="DK35" s="654"/>
      <c r="DL35" s="632">
        <v>57846</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377705</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1110091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1808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1427058</v>
      </c>
      <c r="CS36" s="624"/>
      <c r="CT36" s="624"/>
      <c r="CU36" s="624"/>
      <c r="CV36" s="624"/>
      <c r="CW36" s="624"/>
      <c r="CX36" s="624"/>
      <c r="CY36" s="625"/>
      <c r="CZ36" s="628">
        <v>16.3</v>
      </c>
      <c r="DA36" s="655"/>
      <c r="DB36" s="655"/>
      <c r="DC36" s="658"/>
      <c r="DD36" s="632">
        <v>1352594</v>
      </c>
      <c r="DE36" s="624"/>
      <c r="DF36" s="624"/>
      <c r="DG36" s="624"/>
      <c r="DH36" s="624"/>
      <c r="DI36" s="624"/>
      <c r="DJ36" s="624"/>
      <c r="DK36" s="625"/>
      <c r="DL36" s="632">
        <v>1106348</v>
      </c>
      <c r="DM36" s="624"/>
      <c r="DN36" s="624"/>
      <c r="DO36" s="624"/>
      <c r="DP36" s="624"/>
      <c r="DQ36" s="624"/>
      <c r="DR36" s="624"/>
      <c r="DS36" s="624"/>
      <c r="DT36" s="624"/>
      <c r="DU36" s="624"/>
      <c r="DV36" s="625"/>
      <c r="DW36" s="628">
        <v>18.5</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162530</v>
      </c>
      <c r="S37" s="624"/>
      <c r="T37" s="624"/>
      <c r="U37" s="624"/>
      <c r="V37" s="624"/>
      <c r="W37" s="624"/>
      <c r="X37" s="624"/>
      <c r="Y37" s="625"/>
      <c r="Z37" s="626">
        <v>1.8</v>
      </c>
      <c r="AA37" s="626"/>
      <c r="AB37" s="626"/>
      <c r="AC37" s="626"/>
      <c r="AD37" s="627">
        <v>5349</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312000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-10065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626456</v>
      </c>
      <c r="CS37" s="653"/>
      <c r="CT37" s="653"/>
      <c r="CU37" s="653"/>
      <c r="CV37" s="653"/>
      <c r="CW37" s="653"/>
      <c r="CX37" s="653"/>
      <c r="CY37" s="654"/>
      <c r="CZ37" s="628">
        <v>7.2</v>
      </c>
      <c r="DA37" s="655"/>
      <c r="DB37" s="655"/>
      <c r="DC37" s="658"/>
      <c r="DD37" s="632">
        <v>626456</v>
      </c>
      <c r="DE37" s="653"/>
      <c r="DF37" s="653"/>
      <c r="DG37" s="653"/>
      <c r="DH37" s="653"/>
      <c r="DI37" s="653"/>
      <c r="DJ37" s="653"/>
      <c r="DK37" s="654"/>
      <c r="DL37" s="632">
        <v>620228</v>
      </c>
      <c r="DM37" s="653"/>
      <c r="DN37" s="653"/>
      <c r="DO37" s="653"/>
      <c r="DP37" s="653"/>
      <c r="DQ37" s="653"/>
      <c r="DR37" s="653"/>
      <c r="DS37" s="653"/>
      <c r="DT37" s="653"/>
      <c r="DU37" s="653"/>
      <c r="DV37" s="654"/>
      <c r="DW37" s="628">
        <v>10.4</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498400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62300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1844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698155</v>
      </c>
      <c r="CS38" s="624"/>
      <c r="CT38" s="624"/>
      <c r="CU38" s="624"/>
      <c r="CV38" s="624"/>
      <c r="CW38" s="624"/>
      <c r="CX38" s="624"/>
      <c r="CY38" s="625"/>
      <c r="CZ38" s="628">
        <v>8</v>
      </c>
      <c r="DA38" s="655"/>
      <c r="DB38" s="655"/>
      <c r="DC38" s="658"/>
      <c r="DD38" s="632">
        <v>585705</v>
      </c>
      <c r="DE38" s="624"/>
      <c r="DF38" s="624"/>
      <c r="DG38" s="624"/>
      <c r="DH38" s="624"/>
      <c r="DI38" s="624"/>
      <c r="DJ38" s="624"/>
      <c r="DK38" s="625"/>
      <c r="DL38" s="632">
        <v>564925</v>
      </c>
      <c r="DM38" s="624"/>
      <c r="DN38" s="624"/>
      <c r="DO38" s="624"/>
      <c r="DP38" s="624"/>
      <c r="DQ38" s="624"/>
      <c r="DR38" s="624"/>
      <c r="DS38" s="624"/>
      <c r="DT38" s="624"/>
      <c r="DU38" s="624"/>
      <c r="DV38" s="625"/>
      <c r="DW38" s="628">
        <v>9.4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21750</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2704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138521</v>
      </c>
      <c r="CS39" s="653"/>
      <c r="CT39" s="653"/>
      <c r="CU39" s="653"/>
      <c r="CV39" s="653"/>
      <c r="CW39" s="653"/>
      <c r="CX39" s="653"/>
      <c r="CY39" s="654"/>
      <c r="CZ39" s="628">
        <v>1.6</v>
      </c>
      <c r="DA39" s="655"/>
      <c r="DB39" s="655"/>
      <c r="DC39" s="658"/>
      <c r="DD39" s="632">
        <v>99160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15500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15886</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200000</v>
      </c>
      <c r="CS40" s="624"/>
      <c r="CT40" s="624"/>
      <c r="CU40" s="624"/>
      <c r="CV40" s="624"/>
      <c r="CW40" s="624"/>
      <c r="CX40" s="624"/>
      <c r="CY40" s="625"/>
      <c r="CZ40" s="628">
        <v>2.2999999999999998</v>
      </c>
      <c r="DA40" s="655"/>
      <c r="DB40" s="655"/>
      <c r="DC40" s="658"/>
      <c r="DD40" s="632">
        <v>200000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9011408</v>
      </c>
      <c r="S41" s="699"/>
      <c r="T41" s="699"/>
      <c r="U41" s="699"/>
      <c r="V41" s="699"/>
      <c r="W41" s="699"/>
      <c r="X41" s="699"/>
      <c r="Y41" s="700"/>
      <c r="Z41" s="701">
        <v>100</v>
      </c>
      <c r="AA41" s="701"/>
      <c r="AB41" s="701"/>
      <c r="AC41" s="701"/>
      <c r="AD41" s="702">
        <v>5962664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113362</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584793</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401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1054719</v>
      </c>
      <c r="CS42" s="653"/>
      <c r="CT42" s="653"/>
      <c r="CU42" s="653"/>
      <c r="CV42" s="653"/>
      <c r="CW42" s="653"/>
      <c r="CX42" s="653"/>
      <c r="CY42" s="654"/>
      <c r="CZ42" s="628">
        <v>12.1</v>
      </c>
      <c r="DA42" s="655"/>
      <c r="DB42" s="655"/>
      <c r="DC42" s="658"/>
      <c r="DD42" s="632">
        <v>218401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37088</v>
      </c>
      <c r="CS43" s="653"/>
      <c r="CT43" s="653"/>
      <c r="CU43" s="653"/>
      <c r="CV43" s="653"/>
      <c r="CW43" s="653"/>
      <c r="CX43" s="653"/>
      <c r="CY43" s="654"/>
      <c r="CZ43" s="628">
        <v>0.4</v>
      </c>
      <c r="DA43" s="655"/>
      <c r="DB43" s="655"/>
      <c r="DC43" s="658"/>
      <c r="DD43" s="632">
        <v>37088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1049242</v>
      </c>
      <c r="CS44" s="624"/>
      <c r="CT44" s="624"/>
      <c r="CU44" s="624"/>
      <c r="CV44" s="624"/>
      <c r="CW44" s="624"/>
      <c r="CX44" s="624"/>
      <c r="CY44" s="625"/>
      <c r="CZ44" s="628">
        <v>12</v>
      </c>
      <c r="DA44" s="629"/>
      <c r="DB44" s="629"/>
      <c r="DC44" s="635"/>
      <c r="DD44" s="632">
        <v>212924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247240</v>
      </c>
      <c r="CS45" s="653"/>
      <c r="CT45" s="653"/>
      <c r="CU45" s="653"/>
      <c r="CV45" s="653"/>
      <c r="CW45" s="653"/>
      <c r="CX45" s="653"/>
      <c r="CY45" s="654"/>
      <c r="CZ45" s="628">
        <v>2.8</v>
      </c>
      <c r="DA45" s="655"/>
      <c r="DB45" s="655"/>
      <c r="DC45" s="658"/>
      <c r="DD45" s="632">
        <v>47420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747958</v>
      </c>
      <c r="CS46" s="624"/>
      <c r="CT46" s="624"/>
      <c r="CU46" s="624"/>
      <c r="CV46" s="624"/>
      <c r="CW46" s="624"/>
      <c r="CX46" s="624"/>
      <c r="CY46" s="625"/>
      <c r="CZ46" s="628">
        <v>8.6</v>
      </c>
      <c r="DA46" s="629"/>
      <c r="DB46" s="629"/>
      <c r="DC46" s="635"/>
      <c r="DD46" s="632">
        <v>156320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5477</v>
      </c>
      <c r="CS47" s="653"/>
      <c r="CT47" s="653"/>
      <c r="CU47" s="653"/>
      <c r="CV47" s="653"/>
      <c r="CW47" s="653"/>
      <c r="CX47" s="653"/>
      <c r="CY47" s="654"/>
      <c r="CZ47" s="628">
        <v>0.1</v>
      </c>
      <c r="DA47" s="655"/>
      <c r="DB47" s="655"/>
      <c r="DC47" s="658"/>
      <c r="DD47" s="632">
        <v>5477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8736912</v>
      </c>
      <c r="CS49" s="682"/>
      <c r="CT49" s="682"/>
      <c r="CU49" s="682"/>
      <c r="CV49" s="682"/>
      <c r="CW49" s="682"/>
      <c r="CX49" s="682"/>
      <c r="CY49" s="711"/>
      <c r="CZ49" s="703">
        <v>100</v>
      </c>
      <c r="DA49" s="712"/>
      <c r="DB49" s="712"/>
      <c r="DC49" s="713"/>
      <c r="DD49" s="714">
        <v>6848618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izwSjAfa/fZ4UT47nlHIflrUUB/j8KyJ95Sg6mDtNdnYVyEl3KnEe605+HYsySriTIdyCVZ/f4hQn2uYJZ8Jg==" saltValue="qQsoLnXd4kod/KjovhS4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9038</v>
      </c>
      <c r="R7" s="753"/>
      <c r="S7" s="753"/>
      <c r="T7" s="753"/>
      <c r="U7" s="753"/>
      <c r="V7" s="753">
        <v>8763</v>
      </c>
      <c r="W7" s="753"/>
      <c r="X7" s="753"/>
      <c r="Y7" s="753"/>
      <c r="Z7" s="753"/>
      <c r="AA7" s="753">
        <v>274</v>
      </c>
      <c r="AB7" s="753"/>
      <c r="AC7" s="753"/>
      <c r="AD7" s="753"/>
      <c r="AE7" s="754"/>
      <c r="AF7" s="755">
        <v>165</v>
      </c>
      <c r="AG7" s="756"/>
      <c r="AH7" s="756"/>
      <c r="AI7" s="756"/>
      <c r="AJ7" s="757"/>
      <c r="AK7" s="758">
        <v>433</v>
      </c>
      <c r="AL7" s="759"/>
      <c r="AM7" s="759"/>
      <c r="AN7" s="759"/>
      <c r="AO7" s="759"/>
      <c r="AP7" s="759">
        <v>9420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9</v>
      </c>
      <c r="R8" s="784"/>
      <c r="S8" s="784"/>
      <c r="T8" s="784"/>
      <c r="U8" s="784"/>
      <c r="V8" s="784">
        <v>9</v>
      </c>
      <c r="W8" s="784"/>
      <c r="X8" s="784"/>
      <c r="Y8" s="784"/>
      <c r="Z8" s="784"/>
      <c r="AA8" s="784">
        <v>0</v>
      </c>
      <c r="AB8" s="784"/>
      <c r="AC8" s="784"/>
      <c r="AD8" s="784"/>
      <c r="AE8" s="785"/>
      <c r="AF8" s="786">
        <v>0</v>
      </c>
      <c r="AG8" s="787"/>
      <c r="AH8" s="787"/>
      <c r="AI8" s="787"/>
      <c r="AJ8" s="788"/>
      <c r="AK8" s="769">
        <v>8</v>
      </c>
      <c r="AL8" s="770"/>
      <c r="AM8" s="770"/>
      <c r="AN8" s="770"/>
      <c r="AO8" s="770"/>
      <c r="AP8" s="770" t="s">
        <v>559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9039</v>
      </c>
      <c r="R23" s="793"/>
      <c r="S23" s="793"/>
      <c r="T23" s="793"/>
      <c r="U23" s="793"/>
      <c r="V23" s="793">
        <v>8765</v>
      </c>
      <c r="W23" s="793"/>
      <c r="X23" s="793"/>
      <c r="Y23" s="793"/>
      <c r="Z23" s="793"/>
      <c r="AA23" s="793">
        <v>275</v>
      </c>
      <c r="AB23" s="793"/>
      <c r="AC23" s="793"/>
      <c r="AD23" s="793"/>
      <c r="AE23" s="794"/>
      <c r="AF23" s="795">
        <v>165</v>
      </c>
      <c r="AG23" s="793"/>
      <c r="AH23" s="793"/>
      <c r="AI23" s="793"/>
      <c r="AJ23" s="796"/>
      <c r="AK23" s="797"/>
      <c r="AL23" s="798"/>
      <c r="AM23" s="798"/>
      <c r="AN23" s="798"/>
      <c r="AO23" s="798"/>
      <c r="AP23" s="793">
        <v>9420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1527</v>
      </c>
      <c r="R28" s="823"/>
      <c r="S28" s="823"/>
      <c r="T28" s="823"/>
      <c r="U28" s="823"/>
      <c r="V28" s="823">
        <v>1525</v>
      </c>
      <c r="W28" s="823"/>
      <c r="X28" s="823"/>
      <c r="Y28" s="823"/>
      <c r="Z28" s="823"/>
      <c r="AA28" s="823">
        <v>2</v>
      </c>
      <c r="AB28" s="823"/>
      <c r="AC28" s="823"/>
      <c r="AD28" s="823"/>
      <c r="AE28" s="824"/>
      <c r="AF28" s="825">
        <v>2</v>
      </c>
      <c r="AG28" s="823"/>
      <c r="AH28" s="823"/>
      <c r="AI28" s="823"/>
      <c r="AJ28" s="826"/>
      <c r="AK28" s="827">
        <v>118</v>
      </c>
      <c r="AL28" s="828"/>
      <c r="AM28" s="828"/>
      <c r="AN28" s="828"/>
      <c r="AO28" s="828"/>
      <c r="AP28" s="828" t="s">
        <v>559</v>
      </c>
      <c r="AQ28" s="828"/>
      <c r="AR28" s="828"/>
      <c r="AS28" s="828"/>
      <c r="AT28" s="828"/>
      <c r="AU28" s="828" t="s">
        <v>559</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74</v>
      </c>
      <c r="R29" s="784"/>
      <c r="S29" s="784"/>
      <c r="T29" s="784"/>
      <c r="U29" s="784"/>
      <c r="V29" s="784">
        <v>62</v>
      </c>
      <c r="W29" s="784"/>
      <c r="X29" s="784"/>
      <c r="Y29" s="784"/>
      <c r="Z29" s="784"/>
      <c r="AA29" s="784">
        <v>12</v>
      </c>
      <c r="AB29" s="784"/>
      <c r="AC29" s="784"/>
      <c r="AD29" s="784"/>
      <c r="AE29" s="785"/>
      <c r="AF29" s="786">
        <v>8</v>
      </c>
      <c r="AG29" s="787"/>
      <c r="AH29" s="787"/>
      <c r="AI29" s="787"/>
      <c r="AJ29" s="788"/>
      <c r="AK29" s="834">
        <v>11</v>
      </c>
      <c r="AL29" s="830"/>
      <c r="AM29" s="830"/>
      <c r="AN29" s="830"/>
      <c r="AO29" s="830"/>
      <c r="AP29" s="830" t="s">
        <v>559</v>
      </c>
      <c r="AQ29" s="830"/>
      <c r="AR29" s="830"/>
      <c r="AS29" s="830"/>
      <c r="AT29" s="830"/>
      <c r="AU29" s="830" t="s">
        <v>559</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1859</v>
      </c>
      <c r="R30" s="784"/>
      <c r="S30" s="784"/>
      <c r="T30" s="784"/>
      <c r="U30" s="784"/>
      <c r="V30" s="784">
        <v>1782</v>
      </c>
      <c r="W30" s="784"/>
      <c r="X30" s="784"/>
      <c r="Y30" s="784"/>
      <c r="Z30" s="784"/>
      <c r="AA30" s="784">
        <v>77</v>
      </c>
      <c r="AB30" s="784"/>
      <c r="AC30" s="784"/>
      <c r="AD30" s="784"/>
      <c r="AE30" s="785"/>
      <c r="AF30" s="786">
        <v>77</v>
      </c>
      <c r="AG30" s="787"/>
      <c r="AH30" s="787"/>
      <c r="AI30" s="787"/>
      <c r="AJ30" s="788"/>
      <c r="AK30" s="834">
        <v>232</v>
      </c>
      <c r="AL30" s="830"/>
      <c r="AM30" s="830"/>
      <c r="AN30" s="830"/>
      <c r="AO30" s="830"/>
      <c r="AP30" s="830" t="s">
        <v>559</v>
      </c>
      <c r="AQ30" s="830"/>
      <c r="AR30" s="830"/>
      <c r="AS30" s="830"/>
      <c r="AT30" s="830"/>
      <c r="AU30" s="830" t="s">
        <v>559</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270</v>
      </c>
      <c r="R31" s="784"/>
      <c r="S31" s="784"/>
      <c r="T31" s="784"/>
      <c r="U31" s="784"/>
      <c r="V31" s="784">
        <v>265</v>
      </c>
      <c r="W31" s="784"/>
      <c r="X31" s="784"/>
      <c r="Y31" s="784"/>
      <c r="Z31" s="784"/>
      <c r="AA31" s="784">
        <v>5</v>
      </c>
      <c r="AB31" s="784"/>
      <c r="AC31" s="784"/>
      <c r="AD31" s="784"/>
      <c r="AE31" s="785"/>
      <c r="AF31" s="786">
        <v>5</v>
      </c>
      <c r="AG31" s="787"/>
      <c r="AH31" s="787"/>
      <c r="AI31" s="787"/>
      <c r="AJ31" s="788"/>
      <c r="AK31" s="834">
        <v>76</v>
      </c>
      <c r="AL31" s="830"/>
      <c r="AM31" s="830"/>
      <c r="AN31" s="830"/>
      <c r="AO31" s="830"/>
      <c r="AP31" s="830" t="s">
        <v>559</v>
      </c>
      <c r="AQ31" s="830"/>
      <c r="AR31" s="830"/>
      <c r="AS31" s="830"/>
      <c r="AT31" s="830"/>
      <c r="AU31" s="830" t="s">
        <v>559</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180</v>
      </c>
      <c r="R32" s="784"/>
      <c r="S32" s="784"/>
      <c r="T32" s="784"/>
      <c r="U32" s="784"/>
      <c r="V32" s="784">
        <v>196</v>
      </c>
      <c r="W32" s="784"/>
      <c r="X32" s="784"/>
      <c r="Y32" s="784"/>
      <c r="Z32" s="784"/>
      <c r="AA32" s="784">
        <v>-16</v>
      </c>
      <c r="AB32" s="784"/>
      <c r="AC32" s="784"/>
      <c r="AD32" s="784"/>
      <c r="AE32" s="785"/>
      <c r="AF32" s="786">
        <v>65</v>
      </c>
      <c r="AG32" s="787"/>
      <c r="AH32" s="787"/>
      <c r="AI32" s="787"/>
      <c r="AJ32" s="788"/>
      <c r="AK32" s="834">
        <v>20</v>
      </c>
      <c r="AL32" s="830"/>
      <c r="AM32" s="830"/>
      <c r="AN32" s="830"/>
      <c r="AO32" s="830"/>
      <c r="AP32" s="830">
        <v>284</v>
      </c>
      <c r="AQ32" s="830"/>
      <c r="AR32" s="830"/>
      <c r="AS32" s="830"/>
      <c r="AT32" s="830"/>
      <c r="AU32" s="830">
        <v>56</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90</v>
      </c>
      <c r="R33" s="784"/>
      <c r="S33" s="784"/>
      <c r="T33" s="784"/>
      <c r="U33" s="784"/>
      <c r="V33" s="784">
        <v>74</v>
      </c>
      <c r="W33" s="784"/>
      <c r="X33" s="784"/>
      <c r="Y33" s="784"/>
      <c r="Z33" s="784"/>
      <c r="AA33" s="784">
        <v>15</v>
      </c>
      <c r="AB33" s="784"/>
      <c r="AC33" s="784"/>
      <c r="AD33" s="784"/>
      <c r="AE33" s="785"/>
      <c r="AF33" s="786">
        <v>200</v>
      </c>
      <c r="AG33" s="787"/>
      <c r="AH33" s="787"/>
      <c r="AI33" s="787"/>
      <c r="AJ33" s="788"/>
      <c r="AK33" s="834">
        <v>62</v>
      </c>
      <c r="AL33" s="830"/>
      <c r="AM33" s="830"/>
      <c r="AN33" s="830"/>
      <c r="AO33" s="830"/>
      <c r="AP33" s="830">
        <v>288</v>
      </c>
      <c r="AQ33" s="830"/>
      <c r="AR33" s="830"/>
      <c r="AS33" s="830"/>
      <c r="AT33" s="830"/>
      <c r="AU33" s="830">
        <v>238</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381</v>
      </c>
      <c r="R34" s="784"/>
      <c r="S34" s="784"/>
      <c r="T34" s="784"/>
      <c r="U34" s="784"/>
      <c r="V34" s="784">
        <v>447</v>
      </c>
      <c r="W34" s="784"/>
      <c r="X34" s="784"/>
      <c r="Y34" s="784"/>
      <c r="Z34" s="784"/>
      <c r="AA34" s="784">
        <v>-66</v>
      </c>
      <c r="AB34" s="784"/>
      <c r="AC34" s="784"/>
      <c r="AD34" s="784"/>
      <c r="AE34" s="785"/>
      <c r="AF34" s="786">
        <v>96</v>
      </c>
      <c r="AG34" s="787"/>
      <c r="AH34" s="787"/>
      <c r="AI34" s="787"/>
      <c r="AJ34" s="788"/>
      <c r="AK34" s="834">
        <v>312</v>
      </c>
      <c r="AL34" s="830"/>
      <c r="AM34" s="830"/>
      <c r="AN34" s="830"/>
      <c r="AO34" s="830"/>
      <c r="AP34" s="830">
        <v>1934</v>
      </c>
      <c r="AQ34" s="830"/>
      <c r="AR34" s="830"/>
      <c r="AS34" s="830"/>
      <c r="AT34" s="830"/>
      <c r="AU34" s="830">
        <v>1818</v>
      </c>
      <c r="AV34" s="830"/>
      <c r="AW34" s="830"/>
      <c r="AX34" s="830"/>
      <c r="AY34" s="830"/>
      <c r="AZ34" s="831"/>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452</v>
      </c>
      <c r="AG63" s="844"/>
      <c r="AH63" s="844"/>
      <c r="AI63" s="844"/>
      <c r="AJ63" s="845"/>
      <c r="AK63" s="846"/>
      <c r="AL63" s="841"/>
      <c r="AM63" s="841"/>
      <c r="AN63" s="841"/>
      <c r="AO63" s="841"/>
      <c r="AP63" s="844">
        <v>2506</v>
      </c>
      <c r="AQ63" s="844"/>
      <c r="AR63" s="844"/>
      <c r="AS63" s="844"/>
      <c r="AT63" s="844"/>
      <c r="AU63" s="844">
        <v>2112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4</v>
      </c>
      <c r="R68" s="866"/>
      <c r="S68" s="866"/>
      <c r="T68" s="866"/>
      <c r="U68" s="866"/>
      <c r="V68" s="866">
        <v>4</v>
      </c>
      <c r="W68" s="866"/>
      <c r="X68" s="866"/>
      <c r="Y68" s="866"/>
      <c r="Z68" s="866"/>
      <c r="AA68" s="866">
        <v>0</v>
      </c>
      <c r="AB68" s="866"/>
      <c r="AC68" s="866"/>
      <c r="AD68" s="866"/>
      <c r="AE68" s="866"/>
      <c r="AF68" s="866">
        <v>0</v>
      </c>
      <c r="AG68" s="866"/>
      <c r="AH68" s="866"/>
      <c r="AI68" s="866"/>
      <c r="AJ68" s="866"/>
      <c r="AK68" s="866" t="s">
        <v>567</v>
      </c>
      <c r="AL68" s="866"/>
      <c r="AM68" s="866"/>
      <c r="AN68" s="866"/>
      <c r="AO68" s="866"/>
      <c r="AP68" s="866" t="s">
        <v>567</v>
      </c>
      <c r="AQ68" s="866"/>
      <c r="AR68" s="866"/>
      <c r="AS68" s="866"/>
      <c r="AT68" s="866"/>
      <c r="AU68" s="866" t="s">
        <v>567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565</v>
      </c>
      <c r="C69" s="874"/>
      <c r="D69" s="874"/>
      <c r="E69" s="874"/>
      <c r="F69" s="874"/>
      <c r="G69" s="874"/>
      <c r="H69" s="874"/>
      <c r="I69" s="874"/>
      <c r="J69" s="874"/>
      <c r="K69" s="874"/>
      <c r="L69" s="874"/>
      <c r="M69" s="874"/>
      <c r="N69" s="874"/>
      <c r="O69" s="874"/>
      <c r="P69" s="875"/>
      <c r="Q69" s="876">
        <v>103</v>
      </c>
      <c r="R69" s="830"/>
      <c r="S69" s="830"/>
      <c r="T69" s="830"/>
      <c r="U69" s="830"/>
      <c r="V69" s="830">
        <v>91</v>
      </c>
      <c r="W69" s="830"/>
      <c r="X69" s="830"/>
      <c r="Y69" s="830"/>
      <c r="Z69" s="830"/>
      <c r="AA69" s="830">
        <v>11</v>
      </c>
      <c r="AB69" s="830"/>
      <c r="AC69" s="830"/>
      <c r="AD69" s="830"/>
      <c r="AE69" s="830"/>
      <c r="AF69" s="830">
        <v>11</v>
      </c>
      <c r="AG69" s="830"/>
      <c r="AH69" s="830"/>
      <c r="AI69" s="830"/>
      <c r="AJ69" s="830"/>
      <c r="AK69" s="830" t="s">
        <v>567</v>
      </c>
      <c r="AL69" s="830"/>
      <c r="AM69" s="830"/>
      <c r="AN69" s="830"/>
      <c r="AO69" s="830"/>
      <c r="AP69" s="830" t="s">
        <v>567</v>
      </c>
      <c r="AQ69" s="830"/>
      <c r="AR69" s="830"/>
      <c r="AS69" s="830"/>
      <c r="AT69" s="830"/>
      <c r="AU69" s="830" t="s">
        <v>567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566</v>
      </c>
      <c r="C70" s="874"/>
      <c r="D70" s="874"/>
      <c r="E70" s="874"/>
      <c r="F70" s="874"/>
      <c r="G70" s="874"/>
      <c r="H70" s="874"/>
      <c r="I70" s="874"/>
      <c r="J70" s="874"/>
      <c r="K70" s="874"/>
      <c r="L70" s="874"/>
      <c r="M70" s="874"/>
      <c r="N70" s="874"/>
      <c r="O70" s="874"/>
      <c r="P70" s="875"/>
      <c r="Q70" s="876">
        <v>276838</v>
      </c>
      <c r="R70" s="830"/>
      <c r="S70" s="830"/>
      <c r="T70" s="830"/>
      <c r="U70" s="830"/>
      <c r="V70" s="830">
        <v>269931</v>
      </c>
      <c r="W70" s="830"/>
      <c r="X70" s="830"/>
      <c r="Y70" s="830"/>
      <c r="Z70" s="830"/>
      <c r="AA70" s="830">
        <v>6907</v>
      </c>
      <c r="AB70" s="830"/>
      <c r="AC70" s="830"/>
      <c r="AD70" s="830"/>
      <c r="AE70" s="830"/>
      <c r="AF70" s="830">
        <v>6907</v>
      </c>
      <c r="AG70" s="830"/>
      <c r="AH70" s="830"/>
      <c r="AI70" s="830"/>
      <c r="AJ70" s="830"/>
      <c r="AK70" s="830">
        <v>2277</v>
      </c>
      <c r="AL70" s="830"/>
      <c r="AM70" s="830"/>
      <c r="AN70" s="830"/>
      <c r="AO70" s="830"/>
      <c r="AP70" s="830" t="s">
        <v>567</v>
      </c>
      <c r="AQ70" s="830"/>
      <c r="AR70" s="830"/>
      <c r="AS70" s="830"/>
      <c r="AT70" s="830"/>
      <c r="AU70" s="830" t="s">
        <v>567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227</v>
      </c>
      <c r="R71" s="830"/>
      <c r="S71" s="830"/>
      <c r="T71" s="830"/>
      <c r="U71" s="830"/>
      <c r="V71" s="830">
        <v>199</v>
      </c>
      <c r="W71" s="830"/>
      <c r="X71" s="830"/>
      <c r="Y71" s="830"/>
      <c r="Z71" s="830"/>
      <c r="AA71" s="830">
        <v>28</v>
      </c>
      <c r="AB71" s="830"/>
      <c r="AC71" s="830"/>
      <c r="AD71" s="830"/>
      <c r="AE71" s="830"/>
      <c r="AF71" s="830">
        <v>28</v>
      </c>
      <c r="AG71" s="830"/>
      <c r="AH71" s="830"/>
      <c r="AI71" s="830"/>
      <c r="AJ71" s="830"/>
      <c r="AK71" s="830">
        <v>75</v>
      </c>
      <c r="AL71" s="830"/>
      <c r="AM71" s="830"/>
      <c r="AN71" s="830"/>
      <c r="AO71" s="830"/>
      <c r="AP71" s="830" t="s">
        <v>567</v>
      </c>
      <c r="AQ71" s="830"/>
      <c r="AR71" s="830"/>
      <c r="AS71" s="830"/>
      <c r="AT71" s="830"/>
      <c r="AU71" s="830" t="s">
        <v>567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4539</v>
      </c>
      <c r="R72" s="830"/>
      <c r="S72" s="830"/>
      <c r="T72" s="830"/>
      <c r="U72" s="830"/>
      <c r="V72" s="830">
        <v>4239</v>
      </c>
      <c r="W72" s="830"/>
      <c r="X72" s="830"/>
      <c r="Y72" s="830"/>
      <c r="Z72" s="830"/>
      <c r="AA72" s="830">
        <v>300</v>
      </c>
      <c r="AB72" s="830"/>
      <c r="AC72" s="830"/>
      <c r="AD72" s="830"/>
      <c r="AE72" s="830"/>
      <c r="AF72" s="830">
        <v>300</v>
      </c>
      <c r="AG72" s="830"/>
      <c r="AH72" s="830"/>
      <c r="AI72" s="830"/>
      <c r="AJ72" s="830"/>
      <c r="AK72" s="830" t="s">
        <v>567</v>
      </c>
      <c r="AL72" s="830"/>
      <c r="AM72" s="830"/>
      <c r="AN72" s="830"/>
      <c r="AO72" s="830"/>
      <c r="AP72" s="830" t="s">
        <v>567</v>
      </c>
      <c r="AQ72" s="830"/>
      <c r="AR72" s="830"/>
      <c r="AS72" s="830"/>
      <c r="AT72" s="830"/>
      <c r="AU72" s="830" t="s">
        <v>567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202</v>
      </c>
      <c r="R73" s="830"/>
      <c r="S73" s="830"/>
      <c r="T73" s="830"/>
      <c r="U73" s="830"/>
      <c r="V73" s="830">
        <v>145</v>
      </c>
      <c r="W73" s="830"/>
      <c r="X73" s="830"/>
      <c r="Y73" s="830"/>
      <c r="Z73" s="830"/>
      <c r="AA73" s="830">
        <v>56</v>
      </c>
      <c r="AB73" s="830"/>
      <c r="AC73" s="830"/>
      <c r="AD73" s="830"/>
      <c r="AE73" s="830"/>
      <c r="AF73" s="830">
        <v>56</v>
      </c>
      <c r="AG73" s="830"/>
      <c r="AH73" s="830"/>
      <c r="AI73" s="830"/>
      <c r="AJ73" s="830"/>
      <c r="AK73" s="830" t="s">
        <v>567</v>
      </c>
      <c r="AL73" s="830"/>
      <c r="AM73" s="830"/>
      <c r="AN73" s="830"/>
      <c r="AO73" s="830"/>
      <c r="AP73" s="830" t="s">
        <v>567</v>
      </c>
      <c r="AQ73" s="830"/>
      <c r="AR73" s="830"/>
      <c r="AS73" s="830"/>
      <c r="AT73" s="830"/>
      <c r="AU73" s="830" t="s">
        <v>567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2462</v>
      </c>
      <c r="R74" s="830"/>
      <c r="S74" s="830"/>
      <c r="T74" s="830"/>
      <c r="U74" s="830"/>
      <c r="V74" s="830">
        <v>2076</v>
      </c>
      <c r="W74" s="830"/>
      <c r="X74" s="830"/>
      <c r="Y74" s="830"/>
      <c r="Z74" s="830"/>
      <c r="AA74" s="830">
        <v>387</v>
      </c>
      <c r="AB74" s="830"/>
      <c r="AC74" s="830"/>
      <c r="AD74" s="830"/>
      <c r="AE74" s="830"/>
      <c r="AF74" s="830">
        <v>49</v>
      </c>
      <c r="AG74" s="830"/>
      <c r="AH74" s="830"/>
      <c r="AI74" s="830"/>
      <c r="AJ74" s="830"/>
      <c r="AK74" s="830">
        <v>113</v>
      </c>
      <c r="AL74" s="830"/>
      <c r="AM74" s="830"/>
      <c r="AN74" s="830"/>
      <c r="AO74" s="830"/>
      <c r="AP74" s="830">
        <v>1322</v>
      </c>
      <c r="AQ74" s="830"/>
      <c r="AR74" s="830"/>
      <c r="AS74" s="830"/>
      <c r="AT74" s="830"/>
      <c r="AU74" s="830">
        <v>455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65</v>
      </c>
      <c r="R75" s="878"/>
      <c r="S75" s="878"/>
      <c r="T75" s="878"/>
      <c r="U75" s="834"/>
      <c r="V75" s="879">
        <v>64</v>
      </c>
      <c r="W75" s="878"/>
      <c r="X75" s="878"/>
      <c r="Y75" s="878"/>
      <c r="Z75" s="834"/>
      <c r="AA75" s="879">
        <v>1</v>
      </c>
      <c r="AB75" s="878"/>
      <c r="AC75" s="878"/>
      <c r="AD75" s="878"/>
      <c r="AE75" s="834"/>
      <c r="AF75" s="879">
        <v>511</v>
      </c>
      <c r="AG75" s="878"/>
      <c r="AH75" s="878"/>
      <c r="AI75" s="878"/>
      <c r="AJ75" s="834"/>
      <c r="AK75" s="879">
        <v>64</v>
      </c>
      <c r="AL75" s="878"/>
      <c r="AM75" s="878"/>
      <c r="AN75" s="878"/>
      <c r="AO75" s="834"/>
      <c r="AP75" s="879" t="s">
        <v>567</v>
      </c>
      <c r="AQ75" s="878"/>
      <c r="AR75" s="878"/>
      <c r="AS75" s="878"/>
      <c r="AT75" s="834"/>
      <c r="AU75" s="879" t="s">
        <v>567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552</v>
      </c>
      <c r="C76" s="874"/>
      <c r="D76" s="874"/>
      <c r="E76" s="874"/>
      <c r="F76" s="874"/>
      <c r="G76" s="874"/>
      <c r="H76" s="874"/>
      <c r="I76" s="874"/>
      <c r="J76" s="874"/>
      <c r="K76" s="874"/>
      <c r="L76" s="874"/>
      <c r="M76" s="874"/>
      <c r="N76" s="874"/>
      <c r="O76" s="874"/>
      <c r="P76" s="875"/>
      <c r="Q76" s="877">
        <v>731</v>
      </c>
      <c r="R76" s="878"/>
      <c r="S76" s="878"/>
      <c r="T76" s="878"/>
      <c r="U76" s="834"/>
      <c r="V76" s="879">
        <v>700</v>
      </c>
      <c r="W76" s="878"/>
      <c r="X76" s="878"/>
      <c r="Y76" s="878"/>
      <c r="Z76" s="834"/>
      <c r="AA76" s="879">
        <v>31</v>
      </c>
      <c r="AB76" s="878"/>
      <c r="AC76" s="878"/>
      <c r="AD76" s="878"/>
      <c r="AE76" s="834"/>
      <c r="AF76" s="879">
        <v>31</v>
      </c>
      <c r="AG76" s="878"/>
      <c r="AH76" s="878"/>
      <c r="AI76" s="878"/>
      <c r="AJ76" s="834"/>
      <c r="AK76" s="879">
        <v>40</v>
      </c>
      <c r="AL76" s="878"/>
      <c r="AM76" s="878"/>
      <c r="AN76" s="878"/>
      <c r="AO76" s="834"/>
      <c r="AP76" s="879" t="s">
        <v>567</v>
      </c>
      <c r="AQ76" s="878"/>
      <c r="AR76" s="878"/>
      <c r="AS76" s="878"/>
      <c r="AT76" s="834"/>
      <c r="AU76" s="879" t="s">
        <v>567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7895</v>
      </c>
      <c r="AG88" s="844"/>
      <c r="AH88" s="844"/>
      <c r="AI88" s="844"/>
      <c r="AJ88" s="844"/>
      <c r="AK88" s="841"/>
      <c r="AL88" s="841"/>
      <c r="AM88" s="841"/>
      <c r="AN88" s="841"/>
      <c r="AO88" s="841"/>
      <c r="AP88" s="844">
        <v>1322</v>
      </c>
      <c r="AQ88" s="844"/>
      <c r="AR88" s="844"/>
      <c r="AS88" s="844"/>
      <c r="AT88" s="844"/>
      <c r="AU88" s="844">
        <v>455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1214448</v>
      </c>
      <c r="AB110" s="900"/>
      <c r="AC110" s="900"/>
      <c r="AD110" s="900"/>
      <c r="AE110" s="901"/>
      <c r="AF110" s="902">
        <v>1209959</v>
      </c>
      <c r="AG110" s="900"/>
      <c r="AH110" s="900"/>
      <c r="AI110" s="900"/>
      <c r="AJ110" s="901"/>
      <c r="AK110" s="902">
        <v>1181764</v>
      </c>
      <c r="AL110" s="900"/>
      <c r="AM110" s="900"/>
      <c r="AN110" s="900"/>
      <c r="AO110" s="901"/>
      <c r="AP110" s="903">
        <v>23.7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10658034</v>
      </c>
      <c r="BR110" s="931"/>
      <c r="BS110" s="931"/>
      <c r="BT110" s="931"/>
      <c r="BU110" s="931"/>
      <c r="BV110" s="931">
        <v>10059646</v>
      </c>
      <c r="BW110" s="931"/>
      <c r="BX110" s="931"/>
      <c r="BY110" s="931"/>
      <c r="BZ110" s="931"/>
      <c r="CA110" s="931">
        <v>9419577</v>
      </c>
      <c r="CB110" s="931"/>
      <c r="CC110" s="931"/>
      <c r="CD110" s="931"/>
      <c r="CE110" s="931"/>
      <c r="CF110" s="944">
        <v>188.7</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2251501</v>
      </c>
      <c r="BR112" s="926"/>
      <c r="BS112" s="926"/>
      <c r="BT112" s="926"/>
      <c r="BU112" s="926"/>
      <c r="BV112" s="926">
        <v>2184449</v>
      </c>
      <c r="BW112" s="926"/>
      <c r="BX112" s="926"/>
      <c r="BY112" s="926"/>
      <c r="BZ112" s="926"/>
      <c r="CA112" s="926">
        <v>2111700</v>
      </c>
      <c r="CB112" s="926"/>
      <c r="CC112" s="926"/>
      <c r="CD112" s="926"/>
      <c r="CE112" s="926"/>
      <c r="CF112" s="920">
        <v>42.3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190941</v>
      </c>
      <c r="AB113" s="938"/>
      <c r="AC113" s="938"/>
      <c r="AD113" s="938"/>
      <c r="AE113" s="939"/>
      <c r="AF113" s="940">
        <v>201987</v>
      </c>
      <c r="AG113" s="938"/>
      <c r="AH113" s="938"/>
      <c r="AI113" s="938"/>
      <c r="AJ113" s="939"/>
      <c r="AK113" s="940">
        <v>244317</v>
      </c>
      <c r="AL113" s="938"/>
      <c r="AM113" s="938"/>
      <c r="AN113" s="938"/>
      <c r="AO113" s="939"/>
      <c r="AP113" s="941">
        <v>4.9000000000000004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456892</v>
      </c>
      <c r="BR113" s="926"/>
      <c r="BS113" s="926"/>
      <c r="BT113" s="926"/>
      <c r="BU113" s="926"/>
      <c r="BV113" s="926">
        <v>408671</v>
      </c>
      <c r="BW113" s="926"/>
      <c r="BX113" s="926"/>
      <c r="BY113" s="926"/>
      <c r="BZ113" s="926"/>
      <c r="CA113" s="926">
        <v>454806</v>
      </c>
      <c r="CB113" s="926"/>
      <c r="CC113" s="926"/>
      <c r="CD113" s="926"/>
      <c r="CE113" s="926"/>
      <c r="CF113" s="920">
        <v>9.1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63888</v>
      </c>
      <c r="AB114" s="959"/>
      <c r="AC114" s="959"/>
      <c r="AD114" s="959"/>
      <c r="AE114" s="960"/>
      <c r="AF114" s="961">
        <v>52434</v>
      </c>
      <c r="AG114" s="959"/>
      <c r="AH114" s="959"/>
      <c r="AI114" s="959"/>
      <c r="AJ114" s="960"/>
      <c r="AK114" s="961">
        <v>51136</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2018916</v>
      </c>
      <c r="BR114" s="926"/>
      <c r="BS114" s="926"/>
      <c r="BT114" s="926"/>
      <c r="BU114" s="926"/>
      <c r="BV114" s="926">
        <v>1985380</v>
      </c>
      <c r="BW114" s="926"/>
      <c r="BX114" s="926"/>
      <c r="BY114" s="926"/>
      <c r="BZ114" s="926"/>
      <c r="CA114" s="926">
        <v>1939970</v>
      </c>
      <c r="CB114" s="926"/>
      <c r="CC114" s="926"/>
      <c r="CD114" s="926"/>
      <c r="CE114" s="926"/>
      <c r="CF114" s="920">
        <v>38.9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6332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1469277</v>
      </c>
      <c r="AB117" s="979"/>
      <c r="AC117" s="979"/>
      <c r="AD117" s="979"/>
      <c r="AE117" s="980"/>
      <c r="AF117" s="981">
        <v>1464380</v>
      </c>
      <c r="AG117" s="979"/>
      <c r="AH117" s="979"/>
      <c r="AI117" s="979"/>
      <c r="AJ117" s="980"/>
      <c r="AK117" s="981">
        <v>1477217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15385343</v>
      </c>
      <c r="BR119" s="1000"/>
      <c r="BS119" s="1000"/>
      <c r="BT119" s="1000"/>
      <c r="BU119" s="1000"/>
      <c r="BV119" s="1000">
        <v>14644478</v>
      </c>
      <c r="BW119" s="1000"/>
      <c r="BX119" s="1000"/>
      <c r="BY119" s="1000"/>
      <c r="BZ119" s="1000"/>
      <c r="CA119" s="1000">
        <v>13926053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5227515</v>
      </c>
      <c r="BR120" s="931"/>
      <c r="BS120" s="931"/>
      <c r="BT120" s="931"/>
      <c r="BU120" s="931"/>
      <c r="BV120" s="931">
        <v>5156844</v>
      </c>
      <c r="BW120" s="931"/>
      <c r="BX120" s="931"/>
      <c r="BY120" s="931"/>
      <c r="BZ120" s="931"/>
      <c r="CA120" s="931">
        <v>4964273</v>
      </c>
      <c r="CB120" s="931"/>
      <c r="CC120" s="931"/>
      <c r="CD120" s="931"/>
      <c r="CE120" s="931"/>
      <c r="CF120" s="944">
        <v>99.5</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1817753</v>
      </c>
      <c r="DR120" s="931"/>
      <c r="DS120" s="931"/>
      <c r="DT120" s="931"/>
      <c r="DU120" s="931"/>
      <c r="DV120" s="932">
        <v>36.4</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13402</v>
      </c>
      <c r="BR121" s="926"/>
      <c r="BS121" s="926"/>
      <c r="BT121" s="926"/>
      <c r="BU121" s="926"/>
      <c r="BV121" s="926">
        <v>4245</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237765</v>
      </c>
      <c r="DR121" s="926"/>
      <c r="DS121" s="926"/>
      <c r="DT121" s="926"/>
      <c r="DU121" s="926"/>
      <c r="DV121" s="927">
        <v>4.8</v>
      </c>
      <c r="DW121" s="927"/>
      <c r="DX121" s="927"/>
      <c r="DY121" s="927"/>
      <c r="DZ121" s="928"/>
    </row>
    <row r="122" spans="1:130" s="218" customFormat="1" ht="26.25" customHeight="1" x14ac:dyDescent="0.15">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9181748</v>
      </c>
      <c r="BR122" s="1000"/>
      <c r="BS122" s="1000"/>
      <c r="BT122" s="1000"/>
      <c r="BU122" s="1000"/>
      <c r="BV122" s="1000">
        <v>8809350</v>
      </c>
      <c r="BW122" s="1000"/>
      <c r="BX122" s="1000"/>
      <c r="BY122" s="1000"/>
      <c r="BZ122" s="1000"/>
      <c r="CA122" s="1000">
        <v>8333148</v>
      </c>
      <c r="CB122" s="1000"/>
      <c r="CC122" s="1000"/>
      <c r="CD122" s="1000"/>
      <c r="CE122" s="1000"/>
      <c r="CF122" s="1017">
        <v>166.9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66046</v>
      </c>
      <c r="DH122" s="926"/>
      <c r="DI122" s="926"/>
      <c r="DJ122" s="926"/>
      <c r="DK122" s="926"/>
      <c r="DL122" s="926">
        <v>62901</v>
      </c>
      <c r="DM122" s="926"/>
      <c r="DN122" s="926"/>
      <c r="DO122" s="926"/>
      <c r="DP122" s="926"/>
      <c r="DQ122" s="926">
        <v>56182</v>
      </c>
      <c r="DR122" s="926"/>
      <c r="DS122" s="926"/>
      <c r="DT122" s="926"/>
      <c r="DU122" s="926"/>
      <c r="DV122" s="927">
        <v>1.1000000000000001</v>
      </c>
      <c r="DW122" s="927"/>
      <c r="DX122" s="927"/>
      <c r="DY122" s="927"/>
      <c r="DZ122" s="928"/>
    </row>
    <row r="123" spans="1:130" s="218" customFormat="1" ht="26.25" customHeight="1" x14ac:dyDescent="0.15">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14422665</v>
      </c>
      <c r="BR123" s="1031"/>
      <c r="BS123" s="1031"/>
      <c r="BT123" s="1031"/>
      <c r="BU123" s="1031"/>
      <c r="BV123" s="1031">
        <v>13970439</v>
      </c>
      <c r="BW123" s="1031"/>
      <c r="BX123" s="1031"/>
      <c r="BY123" s="1031"/>
      <c r="BZ123" s="1031"/>
      <c r="CA123" s="1031">
        <v>13297421</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19.7</v>
      </c>
      <c r="BR124" s="1027"/>
      <c r="BS124" s="1027"/>
      <c r="BT124" s="1027"/>
      <c r="BU124" s="1027"/>
      <c r="BV124" s="1027">
        <v>13.7</v>
      </c>
      <c r="BW124" s="1027"/>
      <c r="BX124" s="1027"/>
      <c r="BY124" s="1027"/>
      <c r="BZ124" s="1027"/>
      <c r="CA124" s="1027">
        <v>12.5</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2185455</v>
      </c>
      <c r="DH124" s="986"/>
      <c r="DI124" s="986"/>
      <c r="DJ124" s="986"/>
      <c r="DK124" s="987"/>
      <c r="DL124" s="985">
        <v>2121548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2848</v>
      </c>
      <c r="AB128" s="1047"/>
      <c r="AC128" s="1047"/>
      <c r="AD128" s="1047"/>
      <c r="AE128" s="1048"/>
      <c r="AF128" s="1049">
        <v>2703</v>
      </c>
      <c r="AG128" s="1047"/>
      <c r="AH128" s="1047"/>
      <c r="AI128" s="1047"/>
      <c r="AJ128" s="1048"/>
      <c r="AK128" s="1049">
        <v>15850</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14.51</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v>6332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5754287</v>
      </c>
      <c r="AB129" s="959"/>
      <c r="AC129" s="959"/>
      <c r="AD129" s="959"/>
      <c r="AE129" s="960"/>
      <c r="AF129" s="961">
        <v>5774053</v>
      </c>
      <c r="AG129" s="959"/>
      <c r="AH129" s="959"/>
      <c r="AI129" s="959"/>
      <c r="AJ129" s="960"/>
      <c r="AK129" s="961">
        <v>5863824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19.510000000000002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888231</v>
      </c>
      <c r="AB130" s="959"/>
      <c r="AC130" s="959"/>
      <c r="AD130" s="959"/>
      <c r="AE130" s="960"/>
      <c r="AF130" s="961">
        <v>886142</v>
      </c>
      <c r="AG130" s="959"/>
      <c r="AH130" s="959"/>
      <c r="AI130" s="959"/>
      <c r="AJ130" s="960"/>
      <c r="AK130" s="961">
        <v>872370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4866056</v>
      </c>
      <c r="AB131" s="986"/>
      <c r="AC131" s="986"/>
      <c r="AD131" s="986"/>
      <c r="AE131" s="987"/>
      <c r="AF131" s="985">
        <v>4887911</v>
      </c>
      <c r="AG131" s="986"/>
      <c r="AH131" s="986"/>
      <c r="AI131" s="986"/>
      <c r="AJ131" s="987"/>
      <c r="AK131" s="985">
        <v>4991454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v>12.5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11.8822718</v>
      </c>
      <c r="AB132" s="1097"/>
      <c r="AC132" s="1097"/>
      <c r="AD132" s="1097"/>
      <c r="AE132" s="1098"/>
      <c r="AF132" s="1099">
        <v>11.774662019999999</v>
      </c>
      <c r="AG132" s="1097"/>
      <c r="AH132" s="1097"/>
      <c r="AI132" s="1097"/>
      <c r="AJ132" s="1098"/>
      <c r="AK132" s="1099">
        <v>11.80010875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11.2</v>
      </c>
      <c r="AB133" s="1080"/>
      <c r="AC133" s="1080"/>
      <c r="AD133" s="1080"/>
      <c r="AE133" s="1081"/>
      <c r="AF133" s="1079">
        <v>11.7</v>
      </c>
      <c r="AG133" s="1080"/>
      <c r="AH133" s="1080"/>
      <c r="AI133" s="1080"/>
      <c r="AJ133" s="1081"/>
      <c r="AK133" s="1079">
        <v>11.8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eYXYb7l1nPYkzb55cJqpws9p07vgCmxO4kZnGbVJ4bem8mkN438RK4NikgcY/ep0uMk4D+q4pAxhYe0z1iBig==" saltValue="OIv/79lV3nRPijK4ZQgo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6" fitToHeight="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9xYpEcYwXtyLfvl7HwGRVLEW+wg/ge4FzvMkBOSbBo7XfIMxq+Cbqdqj0E7kbsCfzGz4NWYI2NCx7ytKBbYNw==" saltValue="fwV84is2tvY6kJUXHxya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J1OvJ18skZLcVPK4erRG5Eda5A3Fus+Lu3fKHSYHl6gufUOmKxjOcPjtkuTSSiYSln6pVllIQUY26lCGfu0cw==" saltValue="T9uDaAd7JsnQkgrk0Bi+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1870197</v>
      </c>
      <c r="AP9" s="269">
        <v>155062</v>
      </c>
      <c r="AQ9" s="270">
        <v>118131</v>
      </c>
      <c r="AR9" s="271">
        <v>31.3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290981</v>
      </c>
      <c r="AP10" s="272">
        <v>24126</v>
      </c>
      <c r="AQ10" s="273">
        <v>19338</v>
      </c>
      <c r="AR10" s="274">
        <v>24.8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35516</v>
      </c>
      <c r="AP11" s="272">
        <v>2945</v>
      </c>
      <c r="AQ11" s="273">
        <v>1486</v>
      </c>
      <c r="AR11" s="274">
        <v>98.2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60780</v>
      </c>
      <c r="AP13" s="272">
        <v>5039</v>
      </c>
      <c r="AQ13" s="273">
        <v>4880</v>
      </c>
      <c r="AR13" s="274">
        <v>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37088</v>
      </c>
      <c r="AP14" s="272">
        <v>3075</v>
      </c>
      <c r="AQ14" s="273">
        <v>1912</v>
      </c>
      <c r="AR14" s="274">
        <v>60.8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-145904</v>
      </c>
      <c r="AP15" s="272">
        <v>-12097</v>
      </c>
      <c r="AQ15" s="273">
        <v>-7094</v>
      </c>
      <c r="AR15" s="274">
        <v>70.5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2148658</v>
      </c>
      <c r="AP16" s="272">
        <v>178149</v>
      </c>
      <c r="AQ16" s="273">
        <v>138653</v>
      </c>
      <c r="AR16" s="274">
        <v>28.5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13.51</v>
      </c>
      <c r="AP21" s="286">
        <v>11.03</v>
      </c>
      <c r="AQ21" s="287">
        <v>2.48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98.6</v>
      </c>
      <c r="AP22" s="291">
        <v>96.9</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1181764</v>
      </c>
      <c r="AP32" s="300">
        <v>97982</v>
      </c>
      <c r="AQ32" s="301">
        <v>59716</v>
      </c>
      <c r="AR32" s="302">
        <v>64.099999999999994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244317</v>
      </c>
      <c r="AP35" s="300">
        <v>20257</v>
      </c>
      <c r="AQ35" s="301">
        <v>21226</v>
      </c>
      <c r="AR35" s="302">
        <v>-4.5999999999999996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51136</v>
      </c>
      <c r="AP36" s="300">
        <v>4240</v>
      </c>
      <c r="AQ36" s="301">
        <v>5622</v>
      </c>
      <c r="AR36" s="302">
        <v>-24.6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447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23</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-15850</v>
      </c>
      <c r="AP39" s="300">
        <v>-1314</v>
      </c>
      <c r="AQ39" s="301">
        <v>-1646</v>
      </c>
      <c r="AR39" s="302">
        <v>-20.2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-872370</v>
      </c>
      <c r="AP40" s="300">
        <v>-72330</v>
      </c>
      <c r="AQ40" s="301">
        <v>-57881</v>
      </c>
      <c r="AR40" s="302">
        <v>25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588997</v>
      </c>
      <c r="AP41" s="300">
        <v>48835</v>
      </c>
      <c r="AQ41" s="301">
        <v>27507</v>
      </c>
      <c r="AR41" s="302">
        <v>77.5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1224542</v>
      </c>
      <c r="AN51" s="322">
        <v>92335</v>
      </c>
      <c r="AO51" s="323">
        <v>-34.1</v>
      </c>
      <c r="AP51" s="324">
        <v>94796</v>
      </c>
      <c r="AQ51" s="325">
        <v>1.4</v>
      </c>
      <c r="AR51" s="326">
        <v>-35.5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1030766</v>
      </c>
      <c r="AN52" s="330">
        <v>77723</v>
      </c>
      <c r="AO52" s="331">
        <v>-35.5</v>
      </c>
      <c r="AP52" s="332">
        <v>55781</v>
      </c>
      <c r="AQ52" s="333">
        <v>4.5999999999999996</v>
      </c>
      <c r="AR52" s="334">
        <v>-40.1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1235121</v>
      </c>
      <c r="AN53" s="322">
        <v>95332</v>
      </c>
      <c r="AO53" s="323">
        <v>3.2</v>
      </c>
      <c r="AP53" s="324">
        <v>85942</v>
      </c>
      <c r="AQ53" s="325">
        <v>-9.3000000000000007</v>
      </c>
      <c r="AR53" s="326">
        <v>12.5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831749</v>
      </c>
      <c r="AN54" s="330">
        <v>64198</v>
      </c>
      <c r="AO54" s="331">
        <v>-17.399999999999999</v>
      </c>
      <c r="AP54" s="332">
        <v>48630</v>
      </c>
      <c r="AQ54" s="333">
        <v>-12.8</v>
      </c>
      <c r="AR54" s="334">
        <v>-4.5999999999999996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959625</v>
      </c>
      <c r="AN55" s="322">
        <v>75794</v>
      </c>
      <c r="AO55" s="323">
        <v>-20.5</v>
      </c>
      <c r="AP55" s="324">
        <v>95007</v>
      </c>
      <c r="AQ55" s="325">
        <v>10.5</v>
      </c>
      <c r="AR55" s="326">
        <v>-31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791918</v>
      </c>
      <c r="AN56" s="330">
        <v>62548</v>
      </c>
      <c r="AO56" s="331">
        <v>-2.6</v>
      </c>
      <c r="AP56" s="332">
        <v>48509</v>
      </c>
      <c r="AQ56" s="333">
        <v>-0.2</v>
      </c>
      <c r="AR56" s="334">
        <v>-2.4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870649</v>
      </c>
      <c r="AN57" s="322">
        <v>70561</v>
      </c>
      <c r="AO57" s="323">
        <v>-6.9</v>
      </c>
      <c r="AP57" s="324">
        <v>98176</v>
      </c>
      <c r="AQ57" s="325">
        <v>3.3</v>
      </c>
      <c r="AR57" s="326">
        <v>-10.199999999999999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625497</v>
      </c>
      <c r="AN58" s="330">
        <v>50693</v>
      </c>
      <c r="AO58" s="331">
        <v>-19</v>
      </c>
      <c r="AP58" s="332">
        <v>58489</v>
      </c>
      <c r="AQ58" s="333">
        <v>20.6</v>
      </c>
      <c r="AR58" s="334">
        <v>-39.6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1049242</v>
      </c>
      <c r="AN59" s="322">
        <v>86995</v>
      </c>
      <c r="AO59" s="323">
        <v>23.3</v>
      </c>
      <c r="AP59" s="324">
        <v>119283</v>
      </c>
      <c r="AQ59" s="325">
        <v>21.5</v>
      </c>
      <c r="AR59" s="326">
        <v>1.8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747958</v>
      </c>
      <c r="AN60" s="330">
        <v>62015</v>
      </c>
      <c r="AO60" s="331">
        <v>22.3</v>
      </c>
      <c r="AP60" s="332">
        <v>64747</v>
      </c>
      <c r="AQ60" s="333">
        <v>10.7</v>
      </c>
      <c r="AR60" s="334">
        <v>11.6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1067836</v>
      </c>
      <c r="AN61" s="337">
        <v>84203</v>
      </c>
      <c r="AO61" s="338">
        <v>-7</v>
      </c>
      <c r="AP61" s="339">
        <v>98641</v>
      </c>
      <c r="AQ61" s="340">
        <v>5.5</v>
      </c>
      <c r="AR61" s="326">
        <v>-12.5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805578</v>
      </c>
      <c r="AN62" s="330">
        <v>63435</v>
      </c>
      <c r="AO62" s="331">
        <v>-10.4</v>
      </c>
      <c r="AP62" s="332">
        <v>55231</v>
      </c>
      <c r="AQ62" s="333">
        <v>4.5999999999999996</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GZifSabLVTp1+KDqXJokm1OVrU4L1R0JSEBv148GUfU2Ueq0A2tMAtgrAWCXotWFRRnbZWSqRTYt57dy2u3rw==" saltValue="6ixNUDkt474RR+kig1WO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G9SCMY9HmF+N6l2uhTm3xrkYkR1GlfyOhYSDzPEkopCzH6ioMopwHZRMQ0C//RwOH8AAmhnC3UeL7V4tgnpEGQ==" saltValue="EseJ86t62FK3dC5se+BS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XQYvUj/Zp65HBPE93gu8DGK3uB9/7JV6htkmpeztvaf+MC/akBeBXSSs/K8mvy5q7eaOlXPwRpITto1D2UpWyw==" saltValue="2WDyh6Ppqvw3AwKs37xJ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58.85</v>
      </c>
      <c r="G47" s="12">
        <v>63.7</v>
      </c>
      <c r="H47" s="12">
        <v>66.400000000000006</v>
      </c>
      <c r="I47" s="12">
        <v>64.09</v>
      </c>
      <c r="J47" s="13">
        <v>59.75</v>
      </c>
    </row>
    <row r="48" spans="2:10" ht="57.75" customHeight="1" x14ac:dyDescent="0.15">
      <c r="B48" s="14"/>
      <c r="C48" s="1141" t="s">
        <v>4</v>
      </c>
      <c r="D48" s="1141"/>
      <c r="E48" s="1142"/>
      <c r="F48" s="15">
        <v>3.46</v>
      </c>
      <c r="G48" s="16">
        <v>4.71</v>
      </c>
      <c r="H48" s="16">
        <v>4.88</v>
      </c>
      <c r="I48" s="16">
        <v>5.29</v>
      </c>
      <c r="J48" s="17">
        <v>2.82</v>
      </c>
    </row>
    <row r="49" spans="2:10" ht="57.75" customHeight="1" thickBot="1" x14ac:dyDescent="0.2">
      <c r="B49" s="18"/>
      <c r="C49" s="1143" t="s">
        <v>5</v>
      </c>
      <c r="D49" s="1143"/>
      <c r="E49" s="1144"/>
      <c r="F49" s="19">
        <v>5.94</v>
      </c>
      <c r="G49" s="20">
        <v>8.9499999999999993</v>
      </c>
      <c r="H49" s="20">
        <v>0.94</v>
      </c>
      <c r="I49" s="20" t="s">
        <v>532</v>
      </c>
      <c r="J49" s="21" t="s">
        <v>533</v>
      </c>
    </row>
    <row r="50" spans="2:10" x14ac:dyDescent="0.15"/>
  </sheetData>
  <sheetProtection algorithmName="SHA-512" hashValue="0M4IOYOc/7ZB98aDj254a5jqEvUwQtjIonKzjGV/08ushZk+ba3gTH89YIW+Ykk87Sdpfc2WFy4MCaIQjA4bWw==" saltValue="S8URixQ8GNhJCNm13EXZ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企画課 032</cp:lastModifiedBy>
  <cp:lastPrinted>2026-03-04T01:40:06Z</cp:lastPrinted>
  <dcterms:created xsi:type="dcterms:W3CDTF">2026-02-23T05:21:21Z</dcterms:created>
  <dcterms:modified xsi:type="dcterms:W3CDTF">2026-03-17T06:02:42Z</dcterms:modified>
  <cp:category/>
</cp:coreProperties>
</file>